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พื้นฐาน\ปี68\"/>
    </mc:Choice>
  </mc:AlternateContent>
  <xr:revisionPtr revIDLastSave="0" documentId="13_ncr:1_{F0866E7F-5BFD-44A6-828C-CE494966A844}" xr6:coauthVersionLast="47" xr6:coauthVersionMax="47" xr10:uidLastSave="{00000000-0000-0000-0000-000000000000}"/>
  <bookViews>
    <workbookView xWindow="-108" yWindow="-108" windowWidth="23256" windowHeight="12456" tabRatio="787" firstSheet="39" activeTab="43" xr2:uid="{00000000-000D-0000-FFFF-FFFF00000000}"/>
  </bookViews>
  <sheets>
    <sheet name="สรุปข้อมูลรายตำบล" sheetId="32" r:id="rId1"/>
    <sheet name="ครัวเรือน" sheetId="1" r:id="rId2"/>
    <sheet name="การใช้ประโยชน์ที่ดิน" sheetId="5" r:id="rId3"/>
    <sheet name="ข้าวนาปี-นาปรัง" sheetId="49" r:id="rId4"/>
    <sheet name="นาร้าง" sheetId="50" r:id="rId5"/>
    <sheet name="ยางพารา" sheetId="7" r:id="rId6"/>
    <sheet name="ทุเรียนรวม-โอฉี่" sheetId="26" r:id="rId7"/>
    <sheet name="ทุเรียนหมอนทอง-ก้านยาว" sheetId="10" r:id="rId8"/>
    <sheet name="ทุเรียนชะนี-พวงมณี" sheetId="9" r:id="rId9"/>
    <sheet name="ทุเรียนเหมาซันหว่อง-พื้นเมือง" sheetId="13" r:id="rId10"/>
    <sheet name="ทุเรียนยาวลิ้นจี่" sheetId="68" r:id="rId11"/>
    <sheet name="มังคุด-เงาะ" sheetId="12" r:id="rId12"/>
    <sheet name="ลองกอง-ลางสาด" sheetId="14" r:id="rId13"/>
    <sheet name="ส้มโชกุน-ส้มจุก" sheetId="33" r:id="rId14"/>
    <sheet name="ส้มโอ-มะม่วง" sheetId="34" r:id="rId15"/>
    <sheet name="มะนาว-กระท้อน" sheetId="35" r:id="rId16"/>
    <sheet name="จำปาดะ-ขนุน" sheetId="36" r:id="rId17"/>
    <sheet name="ลำไย-ละไม" sheetId="37" r:id="rId18"/>
    <sheet name="ลังแข-กล้วยน้ำว้า" sheetId="38" r:id="rId19"/>
    <sheet name="กล้วยหิน-กล้วยหอมทอง" sheetId="17" r:id="rId20"/>
    <sheet name="กล้วยไข่-กล้วยนางพญา" sheetId="39" r:id="rId21"/>
    <sheet name="กล้วยหักมุก-กล้วยขี้ช้าง" sheetId="40" r:id="rId22"/>
    <sheet name="กล้วยปีแซมัส-เล็บมือนาง" sheetId="41" r:id="rId23"/>
    <sheet name="ละมุด-สละ" sheetId="42" r:id="rId24"/>
    <sheet name="มะละกอ-มะขาม" sheetId="51" r:id="rId25"/>
    <sheet name="มะพร้าวแก่-อ่อน" sheetId="23" r:id="rId26"/>
    <sheet name="หยี-กาแฟ" sheetId="25" r:id="rId27"/>
    <sheet name="ปาล์มน้ำมัน-ส้มแขก" sheetId="27" r:id="rId28"/>
    <sheet name="ลูกเนียง-เนียงนก" sheetId="46" r:id="rId29"/>
    <sheet name="หมาก-สะตอ" sheetId="45" r:id="rId30"/>
    <sheet name="สะเดา-กระถินเทพา" sheetId="44" r:id="rId31"/>
    <sheet name="เหรียง-กฤษณา" sheetId="43" r:id="rId32"/>
    <sheet name="สัก-โกโก้" sheetId="47" r:id="rId33"/>
    <sheet name="ไผ่หวาน-ไผ่พื้นเมือง" sheetId="48" r:id="rId34"/>
    <sheet name="ถั่วฝักยาว-มะระจีน" sheetId="55" r:id="rId35"/>
    <sheet name="แตงกวา-ผักบุ้งจีน" sheetId="54" r:id="rId36"/>
    <sheet name="พริกขึ้หนู-มะเขือยาว" sheetId="53" r:id="rId37"/>
    <sheet name="มะเขือเปราะ-แตงโม" sheetId="59" r:id="rId38"/>
    <sheet name="ข้าวโพดหวาน-ข้าวโพดฝักอ่อน" sheetId="58" r:id="rId39"/>
    <sheet name="ตะไคร้-คะน้า" sheetId="57" r:id="rId40"/>
    <sheet name="กวางตุ้ง-ขมิ้น" sheetId="56" r:id="rId41"/>
    <sheet name="บวบ-ฟักทอง" sheetId="52" r:id="rId42"/>
    <sheet name="ผักน้ำ-หอมแบ่ง" sheetId="62" r:id="rId43"/>
    <sheet name="ไพล-พริกไทย" sheetId="61" r:id="rId44"/>
    <sheet name="หญ้าหวาน" sheetId="60" r:id="rId45"/>
    <sheet name="ขิง-ข่า" sheetId="69" r:id="rId46"/>
    <sheet name="สับปะรด-ถั่วลิสง" sheetId="66" r:id="rId47"/>
    <sheet name="ถั่วหรั่ง-อ้อยคั้นน้ำ" sheetId="65" r:id="rId48"/>
    <sheet name="มันเทศ-มันสำปะหลัง" sheetId="64" r:id="rId49"/>
    <sheet name="ดาหลา-เบญจมาศ" sheetId="63" r:id="rId50"/>
    <sheet name="มะลิ" sheetId="67" r:id="rId51"/>
    <sheet name="ดาวเรือง" sheetId="70" r:id="rId52"/>
    <sheet name="ข้อมูลสถาบันเษตรกร" sheetId="28" r:id="rId53"/>
    <sheet name="กลุ่มแม่บ้านเกษตรกร" sheetId="29" r:id="rId54"/>
    <sheet name="กลุ่มยุวเกษตรกร" sheetId="30" r:id="rId55"/>
    <sheet name="วิสาหกิจชุมชน" sheetId="31" r:id="rId56"/>
  </sheets>
  <definedNames>
    <definedName name="_xlnm.Print_Area" localSheetId="19">'กล้วยหิน-กล้วยหอมทอง'!$A$1:$R$22</definedName>
    <definedName name="_xlnm.Print_Area" localSheetId="2">การใช้ประโยชน์ที่ดิน!$A$1:$R$22</definedName>
    <definedName name="_xlnm.Print_Area" localSheetId="1">ครัวเรือน!$A$1:$O$31</definedName>
    <definedName name="_xlnm.Print_Area" localSheetId="9">'ทุเรียนเหมาซันหว่อง-พื้นเมือง'!$A$1:$Q$19</definedName>
    <definedName name="_xlnm.Print_Area" localSheetId="6">'ทุเรียนรวม-โอฉี่'!$A$1:$R$24</definedName>
    <definedName name="_xlnm.Print_Area" localSheetId="7">'ทุเรียนหมอนทอง-ก้านยาว'!$A$1:$R$22</definedName>
    <definedName name="_xlnm.Print_Area" localSheetId="27">'ปาล์มน้ำมัน-ส้มแขก'!$A$1:$R$18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7" l="1"/>
  <c r="C19" i="17"/>
  <c r="D19" i="17"/>
  <c r="E19" i="17"/>
  <c r="F19" i="17"/>
  <c r="G19" i="17"/>
  <c r="H19" i="17"/>
  <c r="K19" i="12"/>
  <c r="L19" i="12"/>
  <c r="M19" i="12"/>
  <c r="N19" i="12"/>
  <c r="O19" i="12"/>
  <c r="P19" i="12"/>
  <c r="Q19" i="12"/>
  <c r="C120" i="32" l="1"/>
  <c r="D120" i="32"/>
  <c r="E120" i="32"/>
  <c r="F120" i="32"/>
  <c r="G120" i="32"/>
  <c r="H120" i="32"/>
  <c r="B120" i="32"/>
  <c r="C108" i="32"/>
  <c r="D108" i="32"/>
  <c r="E108" i="32"/>
  <c r="F108" i="32"/>
  <c r="G108" i="32"/>
  <c r="H108" i="32"/>
  <c r="B108" i="32"/>
  <c r="C84" i="32"/>
  <c r="D84" i="32"/>
  <c r="E84" i="32"/>
  <c r="F84" i="32"/>
  <c r="G84" i="32"/>
  <c r="H84" i="32"/>
  <c r="B84" i="32"/>
  <c r="F18" i="5"/>
  <c r="K18" i="5" s="1"/>
  <c r="C65" i="32"/>
  <c r="D65" i="32"/>
  <c r="E65" i="32"/>
  <c r="F65" i="32"/>
  <c r="G65" i="32"/>
  <c r="H65" i="32"/>
  <c r="B65" i="32"/>
  <c r="O18" i="5"/>
  <c r="P18" i="5"/>
  <c r="P10" i="5"/>
  <c r="P11" i="5"/>
  <c r="P12" i="5"/>
  <c r="P13" i="5"/>
  <c r="P14" i="5"/>
  <c r="P15" i="5"/>
  <c r="P16" i="5"/>
  <c r="O10" i="5"/>
  <c r="O11" i="5"/>
  <c r="O12" i="5"/>
  <c r="O13" i="5"/>
  <c r="O14" i="5"/>
  <c r="O15" i="5"/>
  <c r="O16" i="5"/>
  <c r="O9" i="5"/>
  <c r="N10" i="5"/>
  <c r="N11" i="5"/>
  <c r="N12" i="5"/>
  <c r="N13" i="5"/>
  <c r="N14" i="5"/>
  <c r="N15" i="5"/>
  <c r="N16" i="5"/>
  <c r="N18" i="5"/>
  <c r="N9" i="5"/>
  <c r="K10" i="5"/>
  <c r="K11" i="5"/>
  <c r="K12" i="5"/>
  <c r="K13" i="5"/>
  <c r="K14" i="5"/>
  <c r="K15" i="5"/>
  <c r="K16" i="5"/>
  <c r="K9" i="5"/>
  <c r="J12" i="1"/>
  <c r="J13" i="1"/>
  <c r="J14" i="1"/>
  <c r="J15" i="1"/>
  <c r="J17" i="1"/>
  <c r="J18" i="1"/>
  <c r="J11" i="1"/>
  <c r="D20" i="1"/>
  <c r="E20" i="1"/>
  <c r="F20" i="1"/>
  <c r="G20" i="1"/>
  <c r="C20" i="1"/>
  <c r="I20" i="1"/>
  <c r="K20" i="1"/>
  <c r="L20" i="1"/>
  <c r="M20" i="1"/>
  <c r="H20" i="1"/>
  <c r="J20" i="1" l="1"/>
  <c r="H19" i="48"/>
  <c r="D19" i="48"/>
  <c r="C19" i="48"/>
  <c r="B19" i="48"/>
  <c r="E17" i="48"/>
  <c r="G17" i="48" s="1"/>
  <c r="E15" i="48"/>
  <c r="G15" i="48" s="1"/>
  <c r="G14" i="48"/>
  <c r="E14" i="48"/>
  <c r="E13" i="48"/>
  <c r="G13" i="48" s="1"/>
  <c r="G12" i="48"/>
  <c r="E12" i="48"/>
  <c r="G11" i="7"/>
  <c r="G12" i="7"/>
  <c r="G13" i="7"/>
  <c r="G14" i="7"/>
  <c r="G15" i="7"/>
  <c r="G16" i="7"/>
  <c r="G17" i="7"/>
  <c r="G10" i="7"/>
  <c r="E19" i="7"/>
  <c r="E11" i="7"/>
  <c r="E12" i="7"/>
  <c r="E13" i="7"/>
  <c r="E14" i="7"/>
  <c r="E15" i="7"/>
  <c r="E16" i="7"/>
  <c r="E17" i="7"/>
  <c r="E10" i="7"/>
  <c r="F19" i="7"/>
  <c r="D19" i="7"/>
  <c r="C19" i="7"/>
  <c r="H19" i="7"/>
  <c r="B19" i="7"/>
  <c r="H19" i="70"/>
  <c r="F19" i="70"/>
  <c r="E19" i="70"/>
  <c r="D19" i="70"/>
  <c r="C19" i="70"/>
  <c r="B19" i="70"/>
  <c r="G17" i="70"/>
  <c r="G19" i="70" s="1"/>
  <c r="Q19" i="69"/>
  <c r="O19" i="69"/>
  <c r="K19" i="69"/>
  <c r="N17" i="69"/>
  <c r="P17" i="69" s="1"/>
  <c r="L17" i="69"/>
  <c r="L16" i="69"/>
  <c r="N16" i="69" s="1"/>
  <c r="P16" i="69" s="1"/>
  <c r="N15" i="69"/>
  <c r="P15" i="69" s="1"/>
  <c r="L15" i="69"/>
  <c r="P14" i="69"/>
  <c r="N14" i="69"/>
  <c r="L13" i="69"/>
  <c r="N13" i="69" s="1"/>
  <c r="P13" i="69" s="1"/>
  <c r="N12" i="69"/>
  <c r="P12" i="69" s="1"/>
  <c r="L12" i="69"/>
  <c r="P11" i="69"/>
  <c r="N11" i="69"/>
  <c r="L11" i="69"/>
  <c r="L10" i="69"/>
  <c r="N10" i="69" s="1"/>
  <c r="H19" i="69"/>
  <c r="C19" i="69"/>
  <c r="B19" i="69"/>
  <c r="C17" i="69"/>
  <c r="E17" i="69" s="1"/>
  <c r="G17" i="69" s="1"/>
  <c r="E16" i="69"/>
  <c r="G16" i="69" s="1"/>
  <c r="C16" i="69"/>
  <c r="G15" i="69"/>
  <c r="E15" i="69"/>
  <c r="C15" i="69"/>
  <c r="E13" i="69"/>
  <c r="G13" i="69" s="1"/>
  <c r="C13" i="69"/>
  <c r="C12" i="69"/>
  <c r="E12" i="69" s="1"/>
  <c r="G12" i="69" s="1"/>
  <c r="G11" i="69"/>
  <c r="E11" i="69"/>
  <c r="C11" i="69"/>
  <c r="C10" i="69"/>
  <c r="E10" i="69" s="1"/>
  <c r="Q19" i="61"/>
  <c r="L19" i="61"/>
  <c r="K19" i="61"/>
  <c r="N17" i="61"/>
  <c r="P17" i="61" s="1"/>
  <c r="P15" i="61"/>
  <c r="N15" i="61"/>
  <c r="N14" i="61"/>
  <c r="P14" i="61" s="1"/>
  <c r="P13" i="61"/>
  <c r="N13" i="61"/>
  <c r="Q19" i="57"/>
  <c r="L19" i="57"/>
  <c r="K19" i="57"/>
  <c r="P17" i="57"/>
  <c r="N17" i="57"/>
  <c r="P16" i="57"/>
  <c r="N16" i="57"/>
  <c r="P15" i="57"/>
  <c r="N15" i="57"/>
  <c r="P14" i="57"/>
  <c r="N14" i="57"/>
  <c r="P13" i="57"/>
  <c r="N13" i="57"/>
  <c r="P12" i="57"/>
  <c r="N12" i="57"/>
  <c r="P11" i="57"/>
  <c r="N11" i="57"/>
  <c r="N19" i="57" s="1"/>
  <c r="H19" i="57"/>
  <c r="F19" i="57"/>
  <c r="B19" i="57"/>
  <c r="E17" i="57"/>
  <c r="G17" i="57" s="1"/>
  <c r="C17" i="57"/>
  <c r="C16" i="57"/>
  <c r="E16" i="57" s="1"/>
  <c r="G16" i="57" s="1"/>
  <c r="C15" i="57"/>
  <c r="E15" i="57" s="1"/>
  <c r="G15" i="57" s="1"/>
  <c r="G14" i="57"/>
  <c r="E14" i="57"/>
  <c r="C14" i="57"/>
  <c r="E13" i="57"/>
  <c r="G13" i="57" s="1"/>
  <c r="C13" i="57"/>
  <c r="C12" i="57"/>
  <c r="E12" i="57" s="1"/>
  <c r="G12" i="57" s="1"/>
  <c r="C11" i="57"/>
  <c r="E11" i="57" s="1"/>
  <c r="G11" i="57" s="1"/>
  <c r="G10" i="57"/>
  <c r="G19" i="57" s="1"/>
  <c r="E10" i="57"/>
  <c r="E19" i="57" s="1"/>
  <c r="C10" i="57"/>
  <c r="C19" i="57" s="1"/>
  <c r="H19" i="56"/>
  <c r="F19" i="56"/>
  <c r="C19" i="56"/>
  <c r="B19" i="56"/>
  <c r="E17" i="56"/>
  <c r="G17" i="56" s="1"/>
  <c r="E16" i="56"/>
  <c r="G16" i="56" s="1"/>
  <c r="E15" i="56"/>
  <c r="G15" i="56" s="1"/>
  <c r="G14" i="56"/>
  <c r="E14" i="56"/>
  <c r="E13" i="56"/>
  <c r="G13" i="56" s="1"/>
  <c r="E12" i="56"/>
  <c r="G12" i="56" s="1"/>
  <c r="E11" i="56"/>
  <c r="G11" i="56" s="1"/>
  <c r="G10" i="56"/>
  <c r="E10" i="56"/>
  <c r="H19" i="58"/>
  <c r="F19" i="58"/>
  <c r="D19" i="58"/>
  <c r="C19" i="58"/>
  <c r="B19" i="58"/>
  <c r="G17" i="58"/>
  <c r="E17" i="58"/>
  <c r="E16" i="58"/>
  <c r="G16" i="58" s="1"/>
  <c r="E15" i="58"/>
  <c r="G15" i="58" s="1"/>
  <c r="E14" i="58"/>
  <c r="G14" i="58" s="1"/>
  <c r="G13" i="58"/>
  <c r="E13" i="58"/>
  <c r="E12" i="58"/>
  <c r="G12" i="58" s="1"/>
  <c r="E11" i="58"/>
  <c r="G11" i="58" s="1"/>
  <c r="E10" i="58"/>
  <c r="G10" i="58" s="1"/>
  <c r="H19" i="53"/>
  <c r="F19" i="53"/>
  <c r="D19" i="53"/>
  <c r="C19" i="53"/>
  <c r="B19" i="53"/>
  <c r="G17" i="53"/>
  <c r="E17" i="53"/>
  <c r="G16" i="53"/>
  <c r="E16" i="53"/>
  <c r="E15" i="53"/>
  <c r="G15" i="53" s="1"/>
  <c r="E14" i="53"/>
  <c r="G14" i="53" s="1"/>
  <c r="G13" i="53"/>
  <c r="E13" i="53"/>
  <c r="G12" i="53"/>
  <c r="E12" i="53"/>
  <c r="G11" i="53"/>
  <c r="E11" i="53"/>
  <c r="E10" i="53"/>
  <c r="E19" i="53" s="1"/>
  <c r="Q19" i="54"/>
  <c r="O19" i="54"/>
  <c r="M19" i="54"/>
  <c r="L19" i="54"/>
  <c r="K19" i="54"/>
  <c r="P17" i="54"/>
  <c r="N17" i="54"/>
  <c r="P16" i="54"/>
  <c r="N16" i="54"/>
  <c r="N15" i="54"/>
  <c r="P15" i="54" s="1"/>
  <c r="P14" i="54"/>
  <c r="N14" i="54"/>
  <c r="P13" i="54"/>
  <c r="N13" i="54"/>
  <c r="P12" i="54"/>
  <c r="N12" i="54"/>
  <c r="N11" i="54"/>
  <c r="P11" i="54" s="1"/>
  <c r="P10" i="54"/>
  <c r="N10" i="54"/>
  <c r="N19" i="54" s="1"/>
  <c r="H19" i="54"/>
  <c r="F19" i="54"/>
  <c r="D19" i="54"/>
  <c r="C19" i="54"/>
  <c r="B19" i="54"/>
  <c r="G17" i="54"/>
  <c r="E17" i="54"/>
  <c r="E16" i="54"/>
  <c r="G16" i="54" s="1"/>
  <c r="G15" i="54"/>
  <c r="E15" i="54"/>
  <c r="G14" i="54"/>
  <c r="E14" i="54"/>
  <c r="G13" i="54"/>
  <c r="E13" i="54"/>
  <c r="G12" i="54"/>
  <c r="E12" i="54"/>
  <c r="G11" i="54"/>
  <c r="E11" i="54"/>
  <c r="G10" i="54"/>
  <c r="E10" i="54"/>
  <c r="E19" i="54" s="1"/>
  <c r="H19" i="55"/>
  <c r="F19" i="55"/>
  <c r="D19" i="55"/>
  <c r="C19" i="55"/>
  <c r="B19" i="55"/>
  <c r="G17" i="55"/>
  <c r="E17" i="55"/>
  <c r="G16" i="55"/>
  <c r="E16" i="55"/>
  <c r="E15" i="55"/>
  <c r="G15" i="55" s="1"/>
  <c r="G14" i="55"/>
  <c r="E14" i="55"/>
  <c r="G13" i="55"/>
  <c r="E13" i="55"/>
  <c r="G12" i="55"/>
  <c r="E12" i="55"/>
  <c r="E11" i="55"/>
  <c r="G11" i="55" s="1"/>
  <c r="G10" i="55"/>
  <c r="E10" i="55"/>
  <c r="N19" i="25"/>
  <c r="O19" i="25"/>
  <c r="Q19" i="47"/>
  <c r="O19" i="47"/>
  <c r="M19" i="47"/>
  <c r="L19" i="47"/>
  <c r="K19" i="47"/>
  <c r="N10" i="47"/>
  <c r="H19" i="45"/>
  <c r="F19" i="45"/>
  <c r="E19" i="45"/>
  <c r="D19" i="45"/>
  <c r="C19" i="45"/>
  <c r="B19" i="45"/>
  <c r="G17" i="45"/>
  <c r="E17" i="45"/>
  <c r="G16" i="45"/>
  <c r="E16" i="45"/>
  <c r="G15" i="45"/>
  <c r="E15" i="45"/>
  <c r="G14" i="45"/>
  <c r="E14" i="45"/>
  <c r="G13" i="45"/>
  <c r="E13" i="45"/>
  <c r="G12" i="45"/>
  <c r="E12" i="45"/>
  <c r="G11" i="45"/>
  <c r="G19" i="45" s="1"/>
  <c r="E11" i="45"/>
  <c r="Q19" i="45"/>
  <c r="O19" i="45"/>
  <c r="M19" i="45"/>
  <c r="P17" i="45"/>
  <c r="N17" i="45"/>
  <c r="P16" i="45"/>
  <c r="N16" i="45"/>
  <c r="P15" i="45"/>
  <c r="N15" i="45"/>
  <c r="P14" i="45"/>
  <c r="N14" i="45"/>
  <c r="P13" i="45"/>
  <c r="N13" i="45"/>
  <c r="P12" i="45"/>
  <c r="N12" i="45"/>
  <c r="P11" i="45"/>
  <c r="P19" i="45" s="1"/>
  <c r="N11" i="45"/>
  <c r="P10" i="45"/>
  <c r="N10" i="45"/>
  <c r="N19" i="45" s="1"/>
  <c r="L19" i="45"/>
  <c r="K19" i="45"/>
  <c r="H17" i="27"/>
  <c r="F17" i="27"/>
  <c r="D17" i="27"/>
  <c r="E11" i="27"/>
  <c r="E17" i="27" s="1"/>
  <c r="C17" i="27"/>
  <c r="B17" i="27"/>
  <c r="Q19" i="25"/>
  <c r="M19" i="25"/>
  <c r="N17" i="25"/>
  <c r="P17" i="25" s="1"/>
  <c r="P15" i="25"/>
  <c r="N15" i="25"/>
  <c r="P14" i="25"/>
  <c r="N14" i="25"/>
  <c r="N13" i="25"/>
  <c r="P13" i="25" s="1"/>
  <c r="N12" i="25"/>
  <c r="P12" i="25" s="1"/>
  <c r="P10" i="25"/>
  <c r="N10" i="25"/>
  <c r="L19" i="25"/>
  <c r="K19" i="25"/>
  <c r="H19" i="23"/>
  <c r="F19" i="23"/>
  <c r="D19" i="23"/>
  <c r="C19" i="23"/>
  <c r="B19" i="23"/>
  <c r="E17" i="23"/>
  <c r="G17" i="23" s="1"/>
  <c r="E16" i="23"/>
  <c r="G16" i="23" s="1"/>
  <c r="E15" i="23"/>
  <c r="G15" i="23" s="1"/>
  <c r="E14" i="23"/>
  <c r="G14" i="23" s="1"/>
  <c r="E13" i="23"/>
  <c r="G13" i="23" s="1"/>
  <c r="E12" i="23"/>
  <c r="G12" i="23" s="1"/>
  <c r="E11" i="23"/>
  <c r="G11" i="23" s="1"/>
  <c r="E10" i="23"/>
  <c r="G17" i="17"/>
  <c r="E17" i="17"/>
  <c r="E16" i="17"/>
  <c r="G16" i="17" s="1"/>
  <c r="E15" i="17"/>
  <c r="G15" i="17" s="1"/>
  <c r="G14" i="17"/>
  <c r="E14" i="17"/>
  <c r="G13" i="17"/>
  <c r="E13" i="17"/>
  <c r="E12" i="17"/>
  <c r="G12" i="17" s="1"/>
  <c r="E11" i="17"/>
  <c r="G11" i="17" s="1"/>
  <c r="G10" i="17"/>
  <c r="E10" i="17"/>
  <c r="K19" i="38"/>
  <c r="Q19" i="38"/>
  <c r="N19" i="38"/>
  <c r="L19" i="38"/>
  <c r="N17" i="38"/>
  <c r="P17" i="38" s="1"/>
  <c r="P16" i="38"/>
  <c r="N16" i="38"/>
  <c r="N15" i="38"/>
  <c r="P15" i="38" s="1"/>
  <c r="P14" i="38"/>
  <c r="N14" i="38"/>
  <c r="N13" i="38"/>
  <c r="P13" i="38" s="1"/>
  <c r="N12" i="38"/>
  <c r="P12" i="38" s="1"/>
  <c r="N11" i="38"/>
  <c r="P11" i="38" s="1"/>
  <c r="P10" i="38"/>
  <c r="N10" i="38"/>
  <c r="Q19" i="36"/>
  <c r="O19" i="36"/>
  <c r="M19" i="36"/>
  <c r="L19" i="36"/>
  <c r="K19" i="36"/>
  <c r="P17" i="36"/>
  <c r="N17" i="36"/>
  <c r="P16" i="36"/>
  <c r="N16" i="36"/>
  <c r="N15" i="36"/>
  <c r="P15" i="36" s="1"/>
  <c r="P14" i="36"/>
  <c r="N14" i="36"/>
  <c r="P13" i="36"/>
  <c r="N13" i="36"/>
  <c r="P12" i="36"/>
  <c r="N12" i="36"/>
  <c r="N11" i="36"/>
  <c r="P11" i="36" s="1"/>
  <c r="P10" i="36"/>
  <c r="P19" i="36" s="1"/>
  <c r="N10" i="36"/>
  <c r="N19" i="36" s="1"/>
  <c r="B19" i="36"/>
  <c r="H19" i="36"/>
  <c r="F19" i="36"/>
  <c r="C19" i="36"/>
  <c r="G17" i="36"/>
  <c r="E17" i="36"/>
  <c r="G14" i="36"/>
  <c r="E14" i="36"/>
  <c r="E13" i="36"/>
  <c r="G13" i="36" s="1"/>
  <c r="G12" i="36"/>
  <c r="G19" i="36" s="1"/>
  <c r="E12" i="36"/>
  <c r="E19" i="36" s="1"/>
  <c r="B19" i="35"/>
  <c r="H19" i="35"/>
  <c r="F19" i="35"/>
  <c r="D19" i="35"/>
  <c r="C19" i="35"/>
  <c r="G17" i="35"/>
  <c r="E17" i="35"/>
  <c r="E16" i="35"/>
  <c r="G16" i="35" s="1"/>
  <c r="E15" i="35"/>
  <c r="G15" i="35" s="1"/>
  <c r="E14" i="35"/>
  <c r="G14" i="35" s="1"/>
  <c r="E13" i="35"/>
  <c r="G13" i="35" s="1"/>
  <c r="E12" i="35"/>
  <c r="G12" i="35" s="1"/>
  <c r="E11" i="35"/>
  <c r="G11" i="35" s="1"/>
  <c r="E10" i="35"/>
  <c r="E19" i="35" s="1"/>
  <c r="P19" i="14"/>
  <c r="O19" i="14"/>
  <c r="N19" i="14"/>
  <c r="M19" i="14"/>
  <c r="Q19" i="14"/>
  <c r="L19" i="14"/>
  <c r="K19" i="14"/>
  <c r="C19" i="33"/>
  <c r="B19" i="33"/>
  <c r="H19" i="33"/>
  <c r="F19" i="33"/>
  <c r="D19" i="33"/>
  <c r="E13" i="33"/>
  <c r="G13" i="33" s="1"/>
  <c r="E12" i="33"/>
  <c r="C19" i="14"/>
  <c r="D19" i="14"/>
  <c r="E19" i="14"/>
  <c r="F19" i="14"/>
  <c r="G19" i="14"/>
  <c r="H19" i="14"/>
  <c r="B19" i="14"/>
  <c r="N11" i="12"/>
  <c r="N12" i="12"/>
  <c r="N13" i="12"/>
  <c r="N14" i="12"/>
  <c r="N15" i="12"/>
  <c r="N16" i="12"/>
  <c r="N17" i="12"/>
  <c r="N10" i="12"/>
  <c r="G19" i="12"/>
  <c r="G11" i="12"/>
  <c r="G12" i="12"/>
  <c r="G13" i="12"/>
  <c r="G14" i="12"/>
  <c r="G15" i="12"/>
  <c r="G16" i="12"/>
  <c r="G17" i="12"/>
  <c r="G10" i="12"/>
  <c r="F19" i="12"/>
  <c r="E11" i="12"/>
  <c r="E12" i="12"/>
  <c r="E13" i="12"/>
  <c r="E14" i="12"/>
  <c r="E15" i="12"/>
  <c r="E16" i="12"/>
  <c r="E17" i="12"/>
  <c r="E10" i="12"/>
  <c r="E19" i="12" s="1"/>
  <c r="D19" i="12"/>
  <c r="C19" i="12"/>
  <c r="B19" i="12"/>
  <c r="O19" i="13"/>
  <c r="N11" i="13"/>
  <c r="P11" i="13" s="1"/>
  <c r="N12" i="13"/>
  <c r="P12" i="13" s="1"/>
  <c r="N13" i="13"/>
  <c r="P13" i="13" s="1"/>
  <c r="N14" i="13"/>
  <c r="P14" i="13" s="1"/>
  <c r="N15" i="13"/>
  <c r="P15" i="13" s="1"/>
  <c r="N16" i="13"/>
  <c r="P16" i="13" s="1"/>
  <c r="N17" i="13"/>
  <c r="P17" i="13" s="1"/>
  <c r="N10" i="13"/>
  <c r="P10" i="13" s="1"/>
  <c r="L19" i="13"/>
  <c r="K19" i="13"/>
  <c r="M19" i="13"/>
  <c r="F19" i="13"/>
  <c r="E11" i="13"/>
  <c r="G11" i="13" s="1"/>
  <c r="E12" i="13"/>
  <c r="G12" i="13" s="1"/>
  <c r="E13" i="13"/>
  <c r="G13" i="13" s="1"/>
  <c r="E14" i="13"/>
  <c r="G14" i="13" s="1"/>
  <c r="E15" i="13"/>
  <c r="G15" i="13" s="1"/>
  <c r="E16" i="13"/>
  <c r="G16" i="13" s="1"/>
  <c r="E17" i="13"/>
  <c r="G17" i="13" s="1"/>
  <c r="E10" i="13"/>
  <c r="G10" i="13" s="1"/>
  <c r="D19" i="13"/>
  <c r="O19" i="9"/>
  <c r="N11" i="9"/>
  <c r="P11" i="9" s="1"/>
  <c r="N12" i="9"/>
  <c r="P12" i="9" s="1"/>
  <c r="N13" i="9"/>
  <c r="P13" i="9" s="1"/>
  <c r="N14" i="9"/>
  <c r="P14" i="9" s="1"/>
  <c r="N15" i="9"/>
  <c r="P15" i="9" s="1"/>
  <c r="N16" i="9"/>
  <c r="P16" i="9" s="1"/>
  <c r="N17" i="9"/>
  <c r="P17" i="9" s="1"/>
  <c r="N10" i="9"/>
  <c r="P10" i="9" s="1"/>
  <c r="M19" i="9"/>
  <c r="L19" i="9"/>
  <c r="K19" i="9"/>
  <c r="G10" i="9"/>
  <c r="F19" i="9"/>
  <c r="E11" i="9"/>
  <c r="G11" i="9" s="1"/>
  <c r="E12" i="9"/>
  <c r="G12" i="9" s="1"/>
  <c r="E13" i="9"/>
  <c r="G13" i="9" s="1"/>
  <c r="E14" i="9"/>
  <c r="G14" i="9" s="1"/>
  <c r="E15" i="9"/>
  <c r="G15" i="9" s="1"/>
  <c r="E16" i="9"/>
  <c r="G16" i="9" s="1"/>
  <c r="E17" i="9"/>
  <c r="G17" i="9" s="1"/>
  <c r="E10" i="9"/>
  <c r="C19" i="9"/>
  <c r="B19" i="9"/>
  <c r="D19" i="9"/>
  <c r="Q19" i="10"/>
  <c r="H19" i="10"/>
  <c r="H19" i="68"/>
  <c r="B19" i="68"/>
  <c r="N11" i="26"/>
  <c r="N12" i="26"/>
  <c r="P12" i="26" s="1"/>
  <c r="N13" i="26"/>
  <c r="P13" i="26" s="1"/>
  <c r="N14" i="26"/>
  <c r="P14" i="26" s="1"/>
  <c r="N15" i="26"/>
  <c r="P15" i="26" s="1"/>
  <c r="N16" i="26"/>
  <c r="P16" i="26" s="1"/>
  <c r="N17" i="26"/>
  <c r="N11" i="10"/>
  <c r="P11" i="10" s="1"/>
  <c r="N12" i="10"/>
  <c r="P12" i="10" s="1"/>
  <c r="N13" i="10"/>
  <c r="N14" i="10"/>
  <c r="P14" i="10" s="1"/>
  <c r="N15" i="10"/>
  <c r="P15" i="10" s="1"/>
  <c r="N16" i="10"/>
  <c r="P16" i="10" s="1"/>
  <c r="N17" i="10"/>
  <c r="P17" i="10" s="1"/>
  <c r="N10" i="10"/>
  <c r="P10" i="10" s="1"/>
  <c r="M19" i="10"/>
  <c r="L19" i="10"/>
  <c r="K19" i="10"/>
  <c r="E11" i="10"/>
  <c r="G11" i="10" s="1"/>
  <c r="E12" i="10"/>
  <c r="G12" i="10" s="1"/>
  <c r="E13" i="10"/>
  <c r="G13" i="10" s="1"/>
  <c r="E14" i="10"/>
  <c r="G14" i="10" s="1"/>
  <c r="E15" i="10"/>
  <c r="G15" i="10" s="1"/>
  <c r="E16" i="10"/>
  <c r="G16" i="10" s="1"/>
  <c r="E17" i="10"/>
  <c r="G17" i="10" s="1"/>
  <c r="F19" i="10"/>
  <c r="P11" i="26"/>
  <c r="P17" i="26"/>
  <c r="N10" i="26"/>
  <c r="P10" i="26" s="1"/>
  <c r="O19" i="26"/>
  <c r="E10" i="26"/>
  <c r="G10" i="26" s="1"/>
  <c r="M19" i="26"/>
  <c r="E10" i="10"/>
  <c r="G10" i="10" s="1"/>
  <c r="D19" i="10"/>
  <c r="C19" i="10"/>
  <c r="B19" i="10"/>
  <c r="E11" i="26"/>
  <c r="G11" i="26" s="1"/>
  <c r="G12" i="26"/>
  <c r="E13" i="26"/>
  <c r="G13" i="26" s="1"/>
  <c r="E14" i="26"/>
  <c r="G14" i="26" s="1"/>
  <c r="E15" i="26"/>
  <c r="G15" i="26" s="1"/>
  <c r="E16" i="26"/>
  <c r="G16" i="26" s="1"/>
  <c r="E17" i="26"/>
  <c r="G17" i="26" s="1"/>
  <c r="H19" i="26"/>
  <c r="F19" i="26"/>
  <c r="D19" i="26"/>
  <c r="C19" i="26"/>
  <c r="B19" i="26"/>
  <c r="L19" i="26"/>
  <c r="Q19" i="26"/>
  <c r="K19" i="26"/>
  <c r="M18" i="5"/>
  <c r="L18" i="5"/>
  <c r="J18" i="5"/>
  <c r="H18" i="5"/>
  <c r="G18" i="5"/>
  <c r="E18" i="5"/>
  <c r="C18" i="5"/>
  <c r="C17" i="28"/>
  <c r="D17" i="28"/>
  <c r="E17" i="28"/>
  <c r="F17" i="28"/>
  <c r="G17" i="28"/>
  <c r="H17" i="28"/>
  <c r="I17" i="28"/>
  <c r="B17" i="28"/>
  <c r="G11" i="1"/>
  <c r="E19" i="23" l="1"/>
  <c r="G10" i="23"/>
  <c r="G19" i="23" s="1"/>
  <c r="P9" i="5"/>
  <c r="P19" i="9"/>
  <c r="N19" i="9"/>
  <c r="P19" i="13"/>
  <c r="N19" i="13"/>
  <c r="E19" i="9"/>
  <c r="G19" i="9"/>
  <c r="G19" i="7"/>
  <c r="G19" i="48"/>
  <c r="E19" i="48"/>
  <c r="P19" i="57"/>
  <c r="G19" i="55"/>
  <c r="P10" i="69"/>
  <c r="P19" i="69" s="1"/>
  <c r="N19" i="69"/>
  <c r="L19" i="69"/>
  <c r="E19" i="69"/>
  <c r="G10" i="69"/>
  <c r="G19" i="69" s="1"/>
  <c r="P19" i="61"/>
  <c r="N19" i="61"/>
  <c r="G19" i="56"/>
  <c r="E19" i="56"/>
  <c r="G19" i="58"/>
  <c r="E19" i="58"/>
  <c r="G10" i="53"/>
  <c r="G19" i="53" s="1"/>
  <c r="P19" i="54"/>
  <c r="G19" i="54"/>
  <c r="E19" i="55"/>
  <c r="N19" i="47"/>
  <c r="P10" i="47"/>
  <c r="P19" i="47" s="1"/>
  <c r="G11" i="27"/>
  <c r="G17" i="27" s="1"/>
  <c r="P19" i="25"/>
  <c r="P19" i="38"/>
  <c r="G10" i="35"/>
  <c r="G19" i="35" s="1"/>
  <c r="E19" i="33"/>
  <c r="G12" i="33"/>
  <c r="G19" i="33" s="1"/>
  <c r="N19" i="10"/>
  <c r="P13" i="10"/>
  <c r="P19" i="10" s="1"/>
  <c r="P19" i="26"/>
  <c r="G19" i="10"/>
  <c r="E19" i="10"/>
  <c r="N19" i="26"/>
  <c r="E19" i="26"/>
  <c r="G19" i="26"/>
  <c r="N20" i="1"/>
  <c r="G12" i="1" l="1"/>
  <c r="G13" i="1"/>
  <c r="G14" i="1"/>
  <c r="G15" i="1"/>
  <c r="G16" i="1"/>
  <c r="G17" i="1"/>
  <c r="G18" i="1"/>
  <c r="AB9" i="32" l="1"/>
  <c r="V9" i="32"/>
  <c r="P9" i="32"/>
  <c r="AB8" i="32"/>
  <c r="V8" i="32"/>
  <c r="P8" i="32"/>
  <c r="AB7" i="32"/>
  <c r="V7" i="32"/>
  <c r="P7" i="32"/>
  <c r="AB6" i="32"/>
  <c r="V6" i="32"/>
  <c r="P6" i="32"/>
  <c r="AB5" i="32"/>
  <c r="V5" i="32"/>
  <c r="P5" i="32"/>
  <c r="AB4" i="32"/>
  <c r="V4" i="32"/>
  <c r="P4" i="32"/>
  <c r="AB3" i="32"/>
  <c r="V3" i="32"/>
  <c r="P3" i="32"/>
  <c r="V2" i="32"/>
  <c r="P2" i="32"/>
  <c r="H19" i="13" l="1"/>
  <c r="G19" i="13"/>
  <c r="E19" i="13"/>
  <c r="B19" i="13"/>
  <c r="C1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I23" authorId="0" shapeId="0" xr:uid="{00000000-0006-0000-0000-000001000000}">
      <text>
        <r>
          <rPr>
            <b/>
            <sz val="15"/>
            <color indexed="81"/>
            <rFont val="MS Sans Serif"/>
            <family val="2"/>
            <charset val="222"/>
          </rPr>
          <t>tt:</t>
        </r>
        <r>
          <rPr>
            <sz val="15"/>
            <color indexed="81"/>
            <rFont val="MS Sans Serif"/>
            <family val="2"/>
            <charset val="22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arale</author>
  </authors>
  <commentList>
    <comment ref="K19" authorId="0" shapeId="0" xr:uid="{6D08C391-2088-4AF1-9A3E-7E3165C7FFEE}">
      <text/>
    </comment>
  </commentList>
</comments>
</file>

<file path=xl/sharedStrings.xml><?xml version="1.0" encoding="utf-8"?>
<sst xmlns="http://schemas.openxmlformats.org/spreadsheetml/2006/main" count="2761" uniqueCount="477">
  <si>
    <t>(ครัวเรือน)</t>
  </si>
  <si>
    <t>รวม</t>
  </si>
  <si>
    <t xml:space="preserve">            </t>
  </si>
  <si>
    <t>จำนวนครัวเรือน</t>
  </si>
  <si>
    <t>ทั้งหมด</t>
  </si>
  <si>
    <t>เกษตรกร</t>
  </si>
  <si>
    <t>ชาย</t>
  </si>
  <si>
    <t>หญิง</t>
  </si>
  <si>
    <t>ประชากรทั้งหมด   (คน)</t>
  </si>
  <si>
    <t>เนื้อที่  (ไร่)</t>
  </si>
  <si>
    <t>หมายเหตุ</t>
  </si>
  <si>
    <t>ถือครองทำการเกษตร</t>
  </si>
  <si>
    <t>อื่น ๆ</t>
  </si>
  <si>
    <t xml:space="preserve">                                                                                                     </t>
  </si>
  <si>
    <t>ตารางที่ 1</t>
  </si>
  <si>
    <t>เนื้อที่ถือครอง</t>
  </si>
  <si>
    <t>การเกษตรทั้งหมด</t>
  </si>
  <si>
    <t>ตารางที่ 2</t>
  </si>
  <si>
    <t>เนื้อที่ทำการปลูกพืช</t>
  </si>
  <si>
    <t>ข้าว</t>
  </si>
  <si>
    <t>ยางพารา</t>
  </si>
  <si>
    <t>ไม้ผล</t>
  </si>
  <si>
    <t>ไม้ยืนต้น</t>
  </si>
  <si>
    <t>เนื้อที่ปลูก</t>
  </si>
  <si>
    <t>(ไร่)</t>
  </si>
  <si>
    <t>เนื้อที่เก็บเกี่ยว</t>
  </si>
  <si>
    <t>ผลผลิตเฉลี่ย</t>
  </si>
  <si>
    <t>(กก./ไร่)</t>
  </si>
  <si>
    <t>ผลผลิตรวม</t>
  </si>
  <si>
    <t>(ตัน)</t>
  </si>
  <si>
    <t>รวมมูลค่า</t>
  </si>
  <si>
    <t>(ล้านบาท)</t>
  </si>
  <si>
    <t>ครัวเรือนที่ปลูก</t>
  </si>
  <si>
    <t>เฉลี่ย(บาท/กก.)</t>
  </si>
  <si>
    <t>ราคาผลผลิต</t>
  </si>
  <si>
    <t>ตารางที่ 5</t>
  </si>
  <si>
    <t>ตารางที่ 4</t>
  </si>
  <si>
    <t>ไม่ได้ใช้ประโยชน์</t>
  </si>
  <si>
    <t xml:space="preserve">ทุเรียนพันธุ์หมอนทอง </t>
  </si>
  <si>
    <t xml:space="preserve">ทุเรียนพันธุ์ชะนี  </t>
  </si>
  <si>
    <t xml:space="preserve">มังคุด </t>
  </si>
  <si>
    <t>เงาะ</t>
  </si>
  <si>
    <t>จำปาดะ</t>
  </si>
  <si>
    <t>มะพร้าวแก่</t>
  </si>
  <si>
    <t>ตารางที่ 6</t>
  </si>
  <si>
    <t>ส้มแขก</t>
  </si>
  <si>
    <t>เนื้อที่ทำการเกษตรจริง  (ไร่)</t>
  </si>
  <si>
    <t>ลองกอง</t>
  </si>
  <si>
    <t>กล้วยหิน</t>
  </si>
  <si>
    <t>ตำบล</t>
  </si>
  <si>
    <t>ลำดับที่</t>
  </si>
  <si>
    <t>ยางพาราพันธุ์ดี</t>
  </si>
  <si>
    <t>ยางพาราพันธุ์พื้นเมือง</t>
  </si>
  <si>
    <t>ลางสาด</t>
  </si>
  <si>
    <t>จำนวนประชากรในภาคเกษตร (คน)</t>
  </si>
  <si>
    <t>ทุเรียนรวมทุกสายพันธุ์</t>
  </si>
  <si>
    <t>(กก)</t>
  </si>
  <si>
    <t>(บาท)</t>
  </si>
  <si>
    <t>กาแฟ</t>
  </si>
  <si>
    <t>หมาก</t>
  </si>
  <si>
    <t>ตัน</t>
  </si>
  <si>
    <t>ปาล์มน้ำมัน</t>
  </si>
  <si>
    <t>แสดงข้อมูลสถาบันเกษตรกร</t>
  </si>
  <si>
    <t>กลุ่มแม่บ้านเกษตรกรทั่วไป</t>
  </si>
  <si>
    <t>กลุ่มยุวเกษตรกร</t>
  </si>
  <si>
    <t>กลุ่มส่งเสริมอาชีพ</t>
  </si>
  <si>
    <t>กลุ่มวิสาหกิจชุมชน</t>
  </si>
  <si>
    <t xml:space="preserve">กลุ่ม </t>
  </si>
  <si>
    <t>สมาชิก</t>
  </si>
  <si>
    <t>ที่</t>
  </si>
  <si>
    <t>ชื่อกลุ่ม</t>
  </si>
  <si>
    <t>สถานที่ตั้ง</t>
  </si>
  <si>
    <t>จำนวนสมาชิก</t>
  </si>
  <si>
    <t>ระดับการพัฒนา</t>
  </si>
  <si>
    <t>ชื่อประธาน</t>
  </si>
  <si>
    <t>เบอร์โทรศัพท์</t>
  </si>
  <si>
    <t>กิจกรรม</t>
  </si>
  <si>
    <t xml:space="preserve">ว/ด/ป </t>
  </si>
  <si>
    <t>ที่จัดตั้ง</t>
  </si>
  <si>
    <t>ชื่อโรงเรียน</t>
  </si>
  <si>
    <t>หมู่ที่</t>
  </si>
  <si>
    <t>ระดับ</t>
  </si>
  <si>
    <t>ประธาน</t>
  </si>
  <si>
    <t>ที่ปรึกษา</t>
  </si>
  <si>
    <t>เบอร์โทร</t>
  </si>
  <si>
    <t>รหัสทะเบียน</t>
  </si>
  <si>
    <t>ชื่อ</t>
  </si>
  <si>
    <t>ที่ตั้ง</t>
  </si>
  <si>
    <t>(ราย)</t>
  </si>
  <si>
    <t>จำนวนกอ</t>
  </si>
  <si>
    <t>ต่อไร่</t>
  </si>
  <si>
    <t>จำนวน</t>
  </si>
  <si>
    <t>ต้นต่อกอ</t>
  </si>
  <si>
    <t>เครือต่อกอ</t>
  </si>
  <si>
    <t>หวีต่อเครือ</t>
  </si>
  <si>
    <t>น้ำหนัก</t>
  </si>
  <si>
    <t>ต่อเครือ(กก.)</t>
  </si>
  <si>
    <t>ต่อหวี(กก.)</t>
  </si>
  <si>
    <t>ต่อผล(กก.)</t>
  </si>
  <si>
    <t>คร</t>
  </si>
  <si>
    <t>ครกษ</t>
  </si>
  <si>
    <t>ปชก</t>
  </si>
  <si>
    <t>ช</t>
  </si>
  <si>
    <t>ญ</t>
  </si>
  <si>
    <t>1.      ข้อมูลทั่วไป</t>
  </si>
  <si>
    <t>ปชกกษ</t>
  </si>
  <si>
    <t>พททม</t>
  </si>
  <si>
    <t>พทถคกษ</t>
  </si>
  <si>
    <t>อื่นๆ</t>
  </si>
  <si>
    <t>พทกกกษ</t>
  </si>
  <si>
    <t>มชปย</t>
  </si>
  <si>
    <t>1.3 ประชากรภาคการเกษตร............คน       ชาย...........คน    หญิง.............คน</t>
  </si>
  <si>
    <t>พทป</t>
  </si>
  <si>
    <t>ข</t>
  </si>
  <si>
    <t>ยาง</t>
  </si>
  <si>
    <t>1.4  พื้นที่ทั้งหมด.................ไร่   พื้นที่ถือครองทำการเกษตร..............ไร่      อื่น............ไร่</t>
  </si>
  <si>
    <t>ผัก</t>
  </si>
  <si>
    <t>พืขไร่</t>
  </si>
  <si>
    <t>ประมง</t>
  </si>
  <si>
    <t>ปศุสัตว์</t>
  </si>
  <si>
    <t>3.ข้อมูลการปลูกพืชแต่ละชนิด</t>
  </si>
  <si>
    <t>3.1 ข้าว</t>
  </si>
  <si>
    <t>ชนิดพืช</t>
  </si>
  <si>
    <t>พื้นที่นา</t>
  </si>
  <si>
    <t>พื้นที่ปลูก</t>
  </si>
  <si>
    <t>ราคาเฉลี่ย</t>
  </si>
  <si>
    <t>มูลค่า</t>
  </si>
  <si>
    <t>นาปี</t>
  </si>
  <si>
    <t>นาปรัง</t>
  </si>
  <si>
    <t>นาร้าง</t>
  </si>
  <si>
    <t>พันธุ์หมอนทอง</t>
  </si>
  <si>
    <t>พันธุ์ก้านยาว</t>
  </si>
  <si>
    <t>พันธุ์ชะนี</t>
  </si>
  <si>
    <t>พันธุ์พวงมณี</t>
  </si>
  <si>
    <t>พันธุ์เหมาซันหว่อง</t>
  </si>
  <si>
    <t>พันธุ์พื้นเมือง</t>
  </si>
  <si>
    <t>รวมไม้ผล</t>
  </si>
  <si>
    <t>รวมไม้ยืนต้น</t>
  </si>
  <si>
    <t>รวมพืชผัก</t>
  </si>
  <si>
    <t>รวมพืชไร่</t>
  </si>
  <si>
    <t>รวมไม้ดอก</t>
  </si>
  <si>
    <t>ลงชื่อ............................................................</t>
  </si>
  <si>
    <t xml:space="preserve">ลงชื่อ......................................................... </t>
  </si>
  <si>
    <t>ตารางที่ 3</t>
  </si>
  <si>
    <t>ตารางที่ 8</t>
  </si>
  <si>
    <t>ตารางที่ 7</t>
  </si>
  <si>
    <t>ตารางที่ 10</t>
  </si>
  <si>
    <t>ตารางที่ 9</t>
  </si>
  <si>
    <t>ตารางที่ 11</t>
  </si>
  <si>
    <t>ตารางที่ 12</t>
  </si>
  <si>
    <t>ส้มโชกุน</t>
  </si>
  <si>
    <t>ส้มจุก</t>
  </si>
  <si>
    <t>ส้มโอ</t>
  </si>
  <si>
    <t>มะม่วง</t>
  </si>
  <si>
    <t xml:space="preserve">ทุเรียนพันธุ์ก้านยาว  </t>
  </si>
  <si>
    <t>ทุเรียนพันธุ์พื้นเมือง</t>
  </si>
  <si>
    <t xml:space="preserve">ทุเรียนพันธุ์เหมาซันหว่อง </t>
  </si>
  <si>
    <t xml:space="preserve">ทุเรียนพันธุ์พวงมณี </t>
  </si>
  <si>
    <t>มะนาว</t>
  </si>
  <si>
    <t>กระท้อน</t>
  </si>
  <si>
    <t>ขนุน</t>
  </si>
  <si>
    <t>ลำไย</t>
  </si>
  <si>
    <t>ละไม</t>
  </si>
  <si>
    <t>ลังแข</t>
  </si>
  <si>
    <t>กล้วยน้ำว้า</t>
  </si>
  <si>
    <t>กล้วยหอมทอง</t>
  </si>
  <si>
    <t>กล้วยไข่</t>
  </si>
  <si>
    <t>กล้วยนางพญา</t>
  </si>
  <si>
    <t>กล้วยหักมุก</t>
  </si>
  <si>
    <t>กล้วยขี้ช้าง</t>
  </si>
  <si>
    <t>กล้วยปีแซมัส</t>
  </si>
  <si>
    <t>ละมุด</t>
  </si>
  <si>
    <t>สละ</t>
  </si>
  <si>
    <t>มะละกอ</t>
  </si>
  <si>
    <t>มะพร้าวอ่อน</t>
  </si>
  <si>
    <t>หยี</t>
  </si>
  <si>
    <t>ลูกเนียง</t>
  </si>
  <si>
    <t>ลูกเนียงนก</t>
  </si>
  <si>
    <t>สะตอ</t>
  </si>
  <si>
    <t>สะเดา</t>
  </si>
  <si>
    <t>กระถินเทพา</t>
  </si>
  <si>
    <t>เหรียง</t>
  </si>
  <si>
    <t>กฤษณา</t>
  </si>
  <si>
    <t>สัก</t>
  </si>
  <si>
    <t>โกโก้</t>
  </si>
  <si>
    <t>ไผ่พื้นเมือง</t>
  </si>
  <si>
    <t>3.3 ไม้ผล ไม่ยืนต้น สมุนไพรและเครื่องเทศ</t>
  </si>
  <si>
    <t>3.2 พืชผัก พืชไร่ สมุนไพรและเครื่องเทศ (อายุสั้น)</t>
  </si>
  <si>
    <t xml:space="preserve">ข้าวนาปี </t>
  </si>
  <si>
    <t>ข้าวนาปรัง</t>
  </si>
  <si>
    <t>พื้นที่เก็บเกี่ยว</t>
  </si>
  <si>
    <t>จำนวนหมู่บ้าน</t>
  </si>
  <si>
    <t>พื้นที่นาร้าง</t>
  </si>
  <si>
    <t>เกษตรกรถือครอง</t>
  </si>
  <si>
    <t>(หมู่บ้าน)</t>
  </si>
  <si>
    <t>สำนักงานเกษตร</t>
  </si>
  <si>
    <t>กอ.รมน.</t>
  </si>
  <si>
    <t>พัฒนาที่ดิน</t>
  </si>
  <si>
    <t>สหกรณ์</t>
  </si>
  <si>
    <t>(งบบริหารจังหวัด)</t>
  </si>
  <si>
    <t>คงเหลือ</t>
  </si>
  <si>
    <t>2. ยางพารา</t>
  </si>
  <si>
    <t>3. ทุเรียน(รวม)</t>
  </si>
  <si>
    <t>1. ข้าว(รวม)</t>
  </si>
  <si>
    <t>4. มังคุด</t>
  </si>
  <si>
    <t>5. เงาะ</t>
  </si>
  <si>
    <t>6. ลองกอง</t>
  </si>
  <si>
    <t>7. ลางสาด</t>
  </si>
  <si>
    <t>8. ส้มโชกุน</t>
  </si>
  <si>
    <t>9. ส้มจุก</t>
  </si>
  <si>
    <t>10. ส้มโอ</t>
  </si>
  <si>
    <t>11. มะม่วง</t>
  </si>
  <si>
    <t>12. มะนาว</t>
  </si>
  <si>
    <t>13. กระท้อน</t>
  </si>
  <si>
    <t>14. จำปาดะ</t>
  </si>
  <si>
    <t>15. ขนุน</t>
  </si>
  <si>
    <t>16. ลำไย</t>
  </si>
  <si>
    <t>17. ละไม</t>
  </si>
  <si>
    <t>18. ลังแข</t>
  </si>
  <si>
    <t>19. กล้วยน้ำว้า</t>
  </si>
  <si>
    <t>20. กล้วยหิน</t>
  </si>
  <si>
    <t>21. กล้วยหอมทอง</t>
  </si>
  <si>
    <t>22. กล้วยไข่</t>
  </si>
  <si>
    <t>23. กล้วยนางพญา</t>
  </si>
  <si>
    <t>24. กล้วยหักมุก</t>
  </si>
  <si>
    <t>25. กล้วยขี้ช้าง</t>
  </si>
  <si>
    <t>26. กล้วยปีแซมัส</t>
  </si>
  <si>
    <t>มะขาม</t>
  </si>
  <si>
    <t>55. มะเขือยาว</t>
  </si>
  <si>
    <t>56. มะเขือเปราะ</t>
  </si>
  <si>
    <t>57. แตงโม</t>
  </si>
  <si>
    <t>58. ข้าวโพดหวาน</t>
  </si>
  <si>
    <t>59. ข้าวโพดผักอ่อน</t>
  </si>
  <si>
    <t>61. คะน้า</t>
  </si>
  <si>
    <t>62. กวางตุ้ง</t>
  </si>
  <si>
    <t>63. ขมิ้น</t>
  </si>
  <si>
    <t>64. บวบ</t>
  </si>
  <si>
    <t>65. ฟักทอง</t>
  </si>
  <si>
    <t>66. ผักน้ำ</t>
  </si>
  <si>
    <t>67. หอมแบ่ง</t>
  </si>
  <si>
    <t xml:space="preserve">ทุเรียนพันธุ์โอฉี่  </t>
  </si>
  <si>
    <t>พันธุ์โอฉี่</t>
  </si>
  <si>
    <t>กล้วยเล็บมือนาง</t>
  </si>
  <si>
    <t>27. กล้วยเล็บมือนาง</t>
  </si>
  <si>
    <t>28. ละมุด</t>
  </si>
  <si>
    <t>29. สละ</t>
  </si>
  <si>
    <t>30. มะละกอ</t>
  </si>
  <si>
    <t>31. มะขาม</t>
  </si>
  <si>
    <t>32. มะพร้าวแก่</t>
  </si>
  <si>
    <t>33. มะพร้าวอ่อน</t>
  </si>
  <si>
    <t>34. หยี</t>
  </si>
  <si>
    <t>35. กาแฟ</t>
  </si>
  <si>
    <t>36. ปาล์มน้ำมัน</t>
  </si>
  <si>
    <t>37. ส้มแขก</t>
  </si>
  <si>
    <t>38. ลูกเนียง</t>
  </si>
  <si>
    <t>39. ลูกเนียงนก</t>
  </si>
  <si>
    <t>40. หมาก</t>
  </si>
  <si>
    <t>41. สะตอ</t>
  </si>
  <si>
    <t>42. สะเดา</t>
  </si>
  <si>
    <t>43. กระถินเทพา</t>
  </si>
  <si>
    <t>44. เหรียง</t>
  </si>
  <si>
    <t>45. กฤษณา</t>
  </si>
  <si>
    <t>46. สัก</t>
  </si>
  <si>
    <t>47. โกโก้</t>
  </si>
  <si>
    <t>48. ไผ่หวาน,ไผ่ตง</t>
  </si>
  <si>
    <t>49. ไผ่พื้นเมือง</t>
  </si>
  <si>
    <t>ไพล</t>
  </si>
  <si>
    <t>พริกไทย</t>
  </si>
  <si>
    <t>หญ้าหวาน</t>
  </si>
  <si>
    <t>50. ถั่วฝักยาว</t>
  </si>
  <si>
    <t>51. มะระจีน</t>
  </si>
  <si>
    <t>52. แตงกวา</t>
  </si>
  <si>
    <t>53. ผักบุ้งจีน</t>
  </si>
  <si>
    <t>54. พริกขี้หนู</t>
  </si>
  <si>
    <t>68. ไพล</t>
  </si>
  <si>
    <t>69. พริกไทย</t>
  </si>
  <si>
    <t>70. หญ้าหวาน</t>
  </si>
  <si>
    <t>พื้นที่เก็บเกียว</t>
  </si>
  <si>
    <t xml:space="preserve">2.   การใช้ประโยชน์ที่ดิน   </t>
  </si>
  <si>
    <t>(บาท/กก.)</t>
  </si>
  <si>
    <r>
      <t>หมายเหตุ</t>
    </r>
    <r>
      <rPr>
        <sz val="14"/>
        <rFont val="TH SarabunIT๙"/>
        <family val="2"/>
      </rPr>
      <t xml:space="preserve">         1.  ครัวเรือนเกษตรกร  หมายถึง  ครัวเรือนที่มีอาชีพทำการเกษตร</t>
    </r>
  </si>
  <si>
    <t>ตารางที่ 13</t>
  </si>
  <si>
    <t>ตารางที่ 14</t>
  </si>
  <si>
    <t>ตารางที่ 15</t>
  </si>
  <si>
    <t>ตารางที่ 16</t>
  </si>
  <si>
    <t>ตารางที่ 17</t>
  </si>
  <si>
    <t>ตารางที่ 18</t>
  </si>
  <si>
    <t>ตารางที่ 19</t>
  </si>
  <si>
    <t>ตารางที่ 20</t>
  </si>
  <si>
    <t>ตารางที่ 21</t>
  </si>
  <si>
    <t>ตารางที่ 22</t>
  </si>
  <si>
    <t>ตารางที่ 23</t>
  </si>
  <si>
    <t>ตารางที่ 24</t>
  </si>
  <si>
    <t>ตารางที่ 25</t>
  </si>
  <si>
    <t>ตารางที่ 26</t>
  </si>
  <si>
    <t>ตารางที่ 27</t>
  </si>
  <si>
    <t>ตารางที่ 28</t>
  </si>
  <si>
    <t>ตารางที่ 29</t>
  </si>
  <si>
    <t>ตารางที่ 30</t>
  </si>
  <si>
    <t>ตารางที่ 31</t>
  </si>
  <si>
    <t>ตารางที่ 32</t>
  </si>
  <si>
    <t>ถั่วฝักยาว</t>
  </si>
  <si>
    <t>มะระจีน</t>
  </si>
  <si>
    <t>ตารางที่ 33</t>
  </si>
  <si>
    <t>ตารางที่ 34</t>
  </si>
  <si>
    <t>แตงกวา</t>
  </si>
  <si>
    <t>ผักบุ้งจีน</t>
  </si>
  <si>
    <t>ตารางที่ 35</t>
  </si>
  <si>
    <t>พริกขี้หนู</t>
  </si>
  <si>
    <t>มะเขือยาว</t>
  </si>
  <si>
    <t>ตารางที่ 36</t>
  </si>
  <si>
    <t>มะเขือเปราะ</t>
  </si>
  <si>
    <t>แตงโม</t>
  </si>
  <si>
    <t>ตารางที่ 37</t>
  </si>
  <si>
    <t>ข้าวโพดหวาน</t>
  </si>
  <si>
    <t>ข้าวโพดฝักอ่อน</t>
  </si>
  <si>
    <t>ตารางที่ 38</t>
  </si>
  <si>
    <t>ตะไคร้</t>
  </si>
  <si>
    <t>คะน้า</t>
  </si>
  <si>
    <t>ตารางที่ 39</t>
  </si>
  <si>
    <t>กวางตุ้ง</t>
  </si>
  <si>
    <t>ขมิ้น</t>
  </si>
  <si>
    <t>ตารางที่ 40</t>
  </si>
  <si>
    <t>บวบ</t>
  </si>
  <si>
    <t>ฟักทอง</t>
  </si>
  <si>
    <t>ตารางที่ 41</t>
  </si>
  <si>
    <t>ผักน้ำ</t>
  </si>
  <si>
    <t>หอมแบ่ง</t>
  </si>
  <si>
    <t>ตารางที่ 42</t>
  </si>
  <si>
    <t>ตารางที่ 43</t>
  </si>
  <si>
    <t>ตารางที่ 44</t>
  </si>
  <si>
    <t>สับปะรด</t>
  </si>
  <si>
    <t>ถั่วลิสง</t>
  </si>
  <si>
    <t>ตารางที่ 45</t>
  </si>
  <si>
    <t>ถั่วหรั่ง</t>
  </si>
  <si>
    <t>อ้อยคั้นน้ำ</t>
  </si>
  <si>
    <t>ตารางที่ 46</t>
  </si>
  <si>
    <t>มันเทศ</t>
  </si>
  <si>
    <t>มันสำปะหลัง</t>
  </si>
  <si>
    <t>ตารางที่ 47</t>
  </si>
  <si>
    <t>ดาหลา</t>
  </si>
  <si>
    <t>ตารางที่ 48</t>
  </si>
  <si>
    <t>มะลิ</t>
  </si>
  <si>
    <t>เบญจมาศ</t>
  </si>
  <si>
    <t>ตารางที่ 49</t>
  </si>
  <si>
    <t>สำนักงานเกษตรอำเภอ.........</t>
  </si>
  <si>
    <t>สำนักงานเกษตรอำเภอ........</t>
  </si>
  <si>
    <t>ตารางที่ 50</t>
  </si>
  <si>
    <t>ตารางที่ 51</t>
  </si>
  <si>
    <t>ตารางที่ 52</t>
  </si>
  <si>
    <t xml:space="preserve">                     2.  ประชากรทั้งหมด  หมายถึง  บุคคลที่อาศัยอยู่ในครัวเรือนทั้งหมด</t>
  </si>
  <si>
    <t xml:space="preserve">                    3.  เนื้อที่อื่น ๆ หมายถึง  เนื้อที่เป็นถนน  ลำคลอง  แม่น้ำ  ที่สาธารณะ  ป่า/ภูเขา  ที่อยู่อาศัย  ฯลฯ</t>
  </si>
  <si>
    <t>1.  แยกเนื้อที่พืชผักกับพืชไร่</t>
  </si>
  <si>
    <t>2.  แยกเนื้อที่ประมงกับปศุสัตว์</t>
  </si>
  <si>
    <t>รวม 1</t>
  </si>
  <si>
    <t xml:space="preserve">เนื้อที่ทำการเกษตรอื่น ๆ </t>
  </si>
  <si>
    <t xml:space="preserve">รวม 2   </t>
  </si>
  <si>
    <t>(1)+(2)</t>
  </si>
  <si>
    <t>พืชผัก</t>
  </si>
  <si>
    <t>พืชไร่</t>
  </si>
  <si>
    <t>ไม้ดอก</t>
  </si>
  <si>
    <t>(1) - ( รวม1 +รวม2)</t>
  </si>
  <si>
    <t>(ไร่) (1)</t>
  </si>
  <si>
    <r>
      <t>หมายเหตุ</t>
    </r>
    <r>
      <rPr>
        <sz val="14"/>
        <rFont val="TH SarabunIT๙"/>
        <family val="2"/>
      </rPr>
      <t xml:space="preserve">         </t>
    </r>
  </si>
  <si>
    <t xml:space="preserve"> ตารางแสดงจำนวนหมู่บ้าน  ครัวเรือน  ประชากร  และเนื้อที่  ปี 2568</t>
  </si>
  <si>
    <t xml:space="preserve"> ตารางแสดงการใช้ประโยชน์ที่ดิน  ปี 2568</t>
  </si>
  <si>
    <t>ตารางแสดงเนื้อที่ปลูก  เนื้อที่เก็บเกี่ยว  ผลผลิตรวม  มูลค่าของข้าว  ปี 2568</t>
  </si>
  <si>
    <t xml:space="preserve">  ตารางแสดง เนื้อที่นาร้าง  ปี 2568</t>
  </si>
  <si>
    <t>พื้นที่เข้าร่วมโครงการปี 68 (ไร่)</t>
  </si>
  <si>
    <t>แผนโครงการฟื้นฟูนาร้างปี 69</t>
  </si>
  <si>
    <t>ตารางแสดงเนื้อที่ปลูก  เนื้อที่เก็บเกี่ยว  ผลผลิตรวม  มูลค่าของยางพารา  ปี 2568</t>
  </si>
  <si>
    <t>ตารางแสดงเนื้อที่ปลูก  เนื้อที่เก็บเกี่ยว  ผลผลิตรวม  มูลค่าของไม้ผล  ปี 2568</t>
  </si>
  <si>
    <t>ตารางแสดงเนื้อที่ปลูก  เนื้อที่เก็บเกี่ยว  ผลผลิตรวม  มูลค่าของไม้ยืนต้น  ปี 2568</t>
  </si>
  <si>
    <t>ตารางแสดงเนื้อที่ปลูก  เนื้อที่เก็บเกี่ยว  ผลผลิตรวม  มูลค่าของพืชผัก  ปี 2568</t>
  </si>
  <si>
    <t>ตารางแสดงเนื้อที่ปลูก  เนื้อที่เก็บเกี่ยว  ผลผลิตรวม  มูลค่าของพิชผัก  ปี 2568</t>
  </si>
  <si>
    <t xml:space="preserve">               ตารางแสดงเนื้อที่ปลูก  เนื้อที่เก็บเกี่ยว  ผลผลิตรวม  มูลค่าของพิชผัก  ปี 2568</t>
  </si>
  <si>
    <t>ตารางแสดงเนื้อที่ปลูก  เนื้อที่เก็บเกี่ยว  ผลผลิตรวม  มูลค่าของพิชไร่  ปี 2568</t>
  </si>
  <si>
    <t>ตารางแสดงเนื้อที่ปลูก  เนื้อที่เก็บเกี่ยว  ผลผลิตรวม  มูลค่าของไม้ดอก  ปี 2568</t>
  </si>
  <si>
    <t xml:space="preserve">               ตารางแสดงเนื้อที่ปลูก  เนื้อที่เก็บเกี่ยว  ผลผลิตรวม  มูลค่าของไม้ดอก  ปี 2568</t>
  </si>
  <si>
    <t>ข้อมูลสถาบันเกษตรกร  ปี  2568</t>
  </si>
  <si>
    <t>แบบรายงานข้อมูลสถาบันเกษตรกร ประจำปี 2568</t>
  </si>
  <si>
    <t>ตำบล..........................  อำเภอ........................ จังหวัดยะลา</t>
  </si>
  <si>
    <t>หมู่บ้าน</t>
  </si>
  <si>
    <t xml:space="preserve">       ตำบล..........................  อำเภอ........................ จังหวัดยะลา</t>
  </si>
  <si>
    <t xml:space="preserve">                                       ตำบล..........................  อำเภอ........................ จังหวัดยะลา</t>
  </si>
  <si>
    <r>
      <t>ข้อมูลพื้นฐานการเกษตร</t>
    </r>
    <r>
      <rPr>
        <b/>
        <sz val="16"/>
        <color rgb="FFFF0000"/>
        <rFont val="TH SarabunIT๙"/>
        <family val="2"/>
      </rPr>
      <t>ระดับตำบล</t>
    </r>
    <r>
      <rPr>
        <b/>
        <sz val="16"/>
        <color theme="1"/>
        <rFont val="TH SarabunIT๙"/>
        <family val="2"/>
      </rPr>
      <t xml:space="preserve">  ปี 2568</t>
    </r>
  </si>
  <si>
    <t>1.2 ประชากรทั้งหมด.....10,385.....คน      ชาย......5,182.....คน    หญิง.....5,203.....คน</t>
  </si>
  <si>
    <t>นาข่อย</t>
  </si>
  <si>
    <t>จาเราะลอเบาะ</t>
  </si>
  <si>
    <t>ยะรม</t>
  </si>
  <si>
    <t>จันทรัตน์</t>
  </si>
  <si>
    <t>ราโมง</t>
  </si>
  <si>
    <t>บ้านใหม่</t>
  </si>
  <si>
    <t>บันนังสิแน</t>
  </si>
  <si>
    <t>บูเก็ตดาราเซ</t>
  </si>
  <si>
    <t>กลุ่มแม่บ้านเกษตรกรผลิตกาแฟโบราณบ้านลูโบ๊ะบือเดร์ อำเภอเบตง</t>
  </si>
  <si>
    <t>-</t>
  </si>
  <si>
    <t>นางรอบีอะ มะยี</t>
  </si>
  <si>
    <t>093-6631211</t>
  </si>
  <si>
    <t>โกโก้และกาแฟเบตง</t>
  </si>
  <si>
    <t>ล่องแก่งบ้านใหม่</t>
  </si>
  <si>
    <t>ตลาดใหม่พัฒนา</t>
  </si>
  <si>
    <t>กลุ่มเลี้ยงชันโรงและปลูกพืชสมุนไพร</t>
  </si>
  <si>
    <t>กลุ่มผลิตกาแฟโบราณบ้านลูโบ๊ะบือเดร์ อำเภอเบตง</t>
  </si>
  <si>
    <t>กลุ่มเพาะเห็ดเศรษฐกิจบ้านยะรม</t>
  </si>
  <si>
    <t>กลุ่มฟาร์มผึ้งจิ๋วชันโรงครูรวิน</t>
  </si>
  <si>
    <t>กลุ่มส่งเสริมอาชีพทำเฟอร์นิเจอร์จากไม้ยางพาราและไม้เศรษฐกิจ</t>
  </si>
  <si>
    <t>น.ส.โชว์ด้า มามุติพงศ์</t>
  </si>
  <si>
    <t>นายสมโภช ฉีดเสน</t>
  </si>
  <si>
    <t>นายสราวุธ ฝากไทยสงห์</t>
  </si>
  <si>
    <t>นายอัมรอน ลูดิง</t>
  </si>
  <si>
    <t>นายวิทยา ตาพ่วง</t>
  </si>
  <si>
    <t>นายรวิน กัยวิกัยมาศ</t>
  </si>
  <si>
    <t>นายมงคล เตบสู</t>
  </si>
  <si>
    <t>การผลิตสินค้า ไม้ผล ได้แก่ โกโก้และกาแฟ</t>
  </si>
  <si>
    <t>การผลิตสินค้า การแปรรูปโกโก้และกาแฟ ได้แก่ เครื่องดื่มและช็อกโกแลต</t>
  </si>
  <si>
    <t>การให้บริการ ท่องเที่ยวล่องแก่ง</t>
  </si>
  <si>
    <t>การผลิตสินค้า รับซื้อไม้ฟืนมาสับ ส่งจำหน่ายให้กับโรงไฟฟ้า</t>
  </si>
  <si>
    <t>การผลิตสินค้า แมลงเศรษฐกิจ ได้แก่ ชันโรง</t>
  </si>
  <si>
    <t>การผลิตสินค้า ได้แก่ กาแฟโบราณ</t>
  </si>
  <si>
    <t>การผลิตสินค้า ได้แก่ พืชผักปลอดสารพิษ</t>
  </si>
  <si>
    <t>การผลิตสินค้า แมลงเศรษฐกิจ ได้แก่ ผึ้งชันโรง</t>
  </si>
  <si>
    <t>การผลิตสินค้า ได้แก่ เฟอร์นิเจอร์จากไม้ยางพาราและไม้เศรษฐกิจ</t>
  </si>
  <si>
    <t xml:space="preserve">เลขที่ 174/4 หมู่ 1 ตำบลยะรม </t>
  </si>
  <si>
    <t>เลขที่ 376 หมู่ 6 ตำบลยะรม</t>
  </si>
  <si>
    <t>เลขที่ 193 หมู่ 1 ตำบลยะรม</t>
  </si>
  <si>
    <t>เลขที่ 42/1 หมู่ 5 ตำบลยะรม</t>
  </si>
  <si>
    <t>เลขที่ 147/2 หมู่ 3 ตำบลยะรม</t>
  </si>
  <si>
    <t>เลขที่ 4/1 หมู่ 8 ตำบลยะรม</t>
  </si>
  <si>
    <t>เลขที่ 100/7 หมู่ 7 ตำบลยะรม</t>
  </si>
  <si>
    <t>เลขที่ 100/28 หมู่ 7 ตำบลยะรม</t>
  </si>
  <si>
    <t>สำนักงานเกษตรอำเภอเบตง ตำบลยะรม  อำเภอเบตง จังหวัดยะลา</t>
  </si>
  <si>
    <t>กลุ่มยุวเกษตรกรโรงเรียนบ้านยะรม</t>
  </si>
  <si>
    <t>กลุ่มยุวเกษตรกรโรงเรียนบ้านนาข่อย</t>
  </si>
  <si>
    <t>กลุ่มยุวเกษตรกรโรงเรียนสังวาลย์วิท 5</t>
  </si>
  <si>
    <t>กลุ่มยุวเกษตรกรกลุ่มยุวเกษตรกรโรงเรียนบ้านธารน้ำใส</t>
  </si>
  <si>
    <t>ด.ญ. อามีนะห์ ยารง</t>
  </si>
  <si>
    <t>ด.ช. อิลฮัม แวสะมะแอ</t>
  </si>
  <si>
    <t>ด.ญ. ชนิดา แซ่ลี</t>
  </si>
  <si>
    <t>ด.ญ. อารีนา ดือราแม</t>
  </si>
  <si>
    <t>ปลูกพืช</t>
  </si>
  <si>
    <t>ปลูกพืช เลี้ยงสัตว์ ประมง</t>
  </si>
  <si>
    <t>147/2 หมู่ 3 ตำบลยะรม</t>
  </si>
  <si>
    <t>ตำบลยะรม  อำเภอเบตง จังหวัดยะลา</t>
  </si>
  <si>
    <t>.</t>
  </si>
  <si>
    <t>ทุเรียนพันธุ์ยาวลิ้นจี่</t>
  </si>
  <si>
    <t>ตำบล ยะรม อำเภอ เบตง จังหวัดยะลา</t>
  </si>
  <si>
    <t xml:space="preserve"> -</t>
  </si>
  <si>
    <t>ขิง</t>
  </si>
  <si>
    <t>ข่า</t>
  </si>
  <si>
    <t>ดาวเรือง</t>
  </si>
  <si>
    <t xml:space="preserve">                                     ตำบล ยะรม อำเภอ เบตง จังหวัดยะลา</t>
  </si>
  <si>
    <t>(ดอก)</t>
  </si>
  <si>
    <t>เฉลี่ย(บาท/ดอก)</t>
  </si>
  <si>
    <t>1.1 ครัวเรือนทั้งหมด.....4,763...ครัวเรือน       ครัวเรือนเกษตรกร.....1,304...ครัวเรือน</t>
  </si>
  <si>
    <t>(นางสาววีนัส ศักดิ์สองเมือง)</t>
  </si>
  <si>
    <t>ตำแหน่ง นักวิชาการส่งเสริมการเกษตรปฏิบัติการ</t>
  </si>
  <si>
    <t>ตำแหน่ง เกษตรอำเภอเบตง</t>
  </si>
  <si>
    <t>(นางสาวอาภรณ์ รัตนพิบูลย์)</t>
  </si>
  <si>
    <t>2.1 พื้นที่ถือครองการเกษตรทั้งหมด....48,759....ไร่    พื้นที่ดำเนินกิจกรรมการเกษตร....47,357.87...ไร่     ไม่ได้ใช้ประโยชน์...1,401.13...ไร่</t>
  </si>
  <si>
    <t xml:space="preserve">2.2 พื้นที่ทำการเพาะปลูกทั้งหมด....47,230...ไร่        ข้าว….-......ไร่        ยางพารา...40,425.25....ไร่        </t>
  </si>
  <si>
    <t xml:space="preserve"> ไม้ผล….6,484....ไร่      ไม้ยืนต้น...211.50...ไร่          พืชผัก...108.25...ไร่     พืชไร่…..-.....ไร่ ไม้ดอก ...1... ไร่</t>
  </si>
  <si>
    <t xml:space="preserve">2.3 พื้นที่ทำการเกษตรอื่นๆ  ประมง.....1.87...ไร่       ปศุสัตว์...126...ไร่  </t>
  </si>
  <si>
    <t>ไผ่หวาน, ไผ่ตง</t>
  </si>
  <si>
    <t>60. ตะไคร้</t>
  </si>
  <si>
    <t>71. ขิง</t>
  </si>
  <si>
    <t>72. ข่า</t>
  </si>
  <si>
    <t>73. สับปะรด</t>
  </si>
  <si>
    <t>74. ถั่วลิสง</t>
  </si>
  <si>
    <t>75. ถั่วหรั่ง</t>
  </si>
  <si>
    <t>76. อ้อยคั้นน้ำ</t>
  </si>
  <si>
    <t>77. มันเทศ</t>
  </si>
  <si>
    <t>78. มันสำปะหลัง</t>
  </si>
  <si>
    <t>79. ดาหลา</t>
  </si>
  <si>
    <t>80. เบญจมาศ</t>
  </si>
  <si>
    <t>81. มะลิ</t>
  </si>
  <si>
    <t>82. ดาวเรือง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</si>
</sst>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0" formatCode="_-* #,##0.000_-;\-* #,##0.000_-;_-* &quot;-&quot;??_-;_-@_-"/>
    <numFmt numFmtId="191" formatCode="0.00;[Red]0.00"/>
    <numFmt numFmtId="192" formatCode="0;[Red]0"/>
    <numFmt numFmtId="193" formatCode="#,##0.00;[Red]#,##0.00"/>
    <numFmt numFmtId="194" formatCode="#,##0.0;[Red]#,##0.0"/>
    <numFmt numFmtId="195" formatCode="#,##0;[Red]#,##0"/>
    <numFmt numFmtId="196" formatCode="#,##0.000"/>
    <numFmt numFmtId="197" formatCode="0.000"/>
    <numFmt numFmtId="198" formatCode="#,##0.0"/>
    <numFmt numFmtId="199" formatCode="0\-00\-00\-00\/0\-0000"/>
    <numFmt numFmtId="200" formatCode="#,##0.0000"/>
  </numFmts>
  <fonts count="39">
    <font>
      <sz val="14"/>
      <name val="Cordia New"/>
      <charset val="222"/>
    </font>
    <font>
      <sz val="14"/>
      <name val="Cordia New"/>
      <family val="2"/>
    </font>
    <font>
      <b/>
      <sz val="14"/>
      <name val="Angsana New"/>
      <family val="1"/>
      <charset val="222"/>
    </font>
    <font>
      <sz val="15"/>
      <color indexed="81"/>
      <name val="MS Sans Serif"/>
      <family val="2"/>
      <charset val="222"/>
    </font>
    <font>
      <b/>
      <sz val="15"/>
      <color indexed="81"/>
      <name val="MS Sans Serif"/>
      <family val="2"/>
      <charset val="222"/>
    </font>
    <font>
      <sz val="14"/>
      <name val="Angsana New"/>
      <family val="1"/>
      <charset val="22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b/>
      <sz val="14"/>
      <color rgb="FF000000"/>
      <name val="TH SarabunIT๙"/>
      <family val="2"/>
      <charset val="222"/>
    </font>
    <font>
      <b/>
      <u/>
      <sz val="14"/>
      <name val="TH SarabunIT๙"/>
      <family val="2"/>
      <charset val="222"/>
    </font>
    <font>
      <b/>
      <sz val="14"/>
      <color rgb="FF000000"/>
      <name val="TH SarabunIT๙"/>
      <family val="2"/>
    </font>
    <font>
      <sz val="11"/>
      <name val="TH SarabunIT๙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u/>
      <sz val="14"/>
      <name val="TH SarabunIT๙"/>
      <family val="2"/>
    </font>
    <font>
      <b/>
      <sz val="16"/>
      <color rgb="FFFF0000"/>
      <name val="TH SarabunIT๙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6"/>
      <color rgb="FF000000"/>
      <name val="TH SarabunIT๙"/>
      <family val="2"/>
    </font>
    <font>
      <sz val="14"/>
      <color rgb="FF1C2024"/>
      <name val="TH SarabunIT๙"/>
      <family val="2"/>
    </font>
    <font>
      <sz val="12"/>
      <name val="TH SarabunIT๙"/>
      <family val="2"/>
    </font>
    <font>
      <sz val="14"/>
      <color rgb="FF212529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CF5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187" fontId="35" fillId="0" borderId="0" applyFont="0" applyFill="0" applyBorder="0" applyAlignment="0" applyProtection="0"/>
  </cellStyleXfs>
  <cellXfs count="5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89" fontId="5" fillId="0" borderId="0" xfId="1" applyNumberFormat="1" applyFont="1" applyBorder="1" applyAlignment="1">
      <alignment horizontal="right"/>
    </xf>
    <xf numFmtId="187" fontId="5" fillId="0" borderId="0" xfId="1" applyFont="1" applyBorder="1" applyAlignment="1">
      <alignment horizontal="right"/>
    </xf>
    <xf numFmtId="187" fontId="5" fillId="0" borderId="0" xfId="1" applyFont="1" applyFill="1" applyBorder="1" applyAlignment="1">
      <alignment horizontal="right"/>
    </xf>
    <xf numFmtId="189" fontId="5" fillId="0" borderId="0" xfId="1" applyNumberFormat="1" applyFont="1" applyBorder="1" applyAlignment="1">
      <alignment horizontal="justify"/>
    </xf>
    <xf numFmtId="188" fontId="5" fillId="0" borderId="0" xfId="0" applyNumberFormat="1" applyFont="1"/>
    <xf numFmtId="3" fontId="5" fillId="0" borderId="0" xfId="0" applyNumberFormat="1" applyFont="1"/>
    <xf numFmtId="189" fontId="5" fillId="0" borderId="0" xfId="0" applyNumberFormat="1" applyFont="1"/>
    <xf numFmtId="187" fontId="5" fillId="0" borderId="0" xfId="1" applyFont="1" applyBorder="1" applyAlignment="1">
      <alignment horizontal="center"/>
    </xf>
    <xf numFmtId="187" fontId="5" fillId="0" borderId="3" xfId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187" fontId="5" fillId="3" borderId="0" xfId="1" applyFont="1" applyFill="1" applyBorder="1" applyAlignment="1">
      <alignment horizontal="center"/>
    </xf>
    <xf numFmtId="187" fontId="9" fillId="0" borderId="0" xfId="1" applyFont="1" applyAlignment="1"/>
    <xf numFmtId="187" fontId="9" fillId="0" borderId="0" xfId="1" applyFont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center" vertical="center" shrinkToFit="1"/>
    </xf>
    <xf numFmtId="187" fontId="9" fillId="0" borderId="0" xfId="1" applyFont="1" applyAlignment="1">
      <alignment vertical="center" shrinkToFit="1"/>
    </xf>
    <xf numFmtId="187" fontId="9" fillId="0" borderId="0" xfId="1" applyFont="1" applyAlignment="1">
      <alignment horizontal="center" shrinkToFit="1"/>
    </xf>
    <xf numFmtId="187" fontId="9" fillId="0" borderId="0" xfId="1" applyFont="1" applyBorder="1"/>
    <xf numFmtId="187" fontId="9" fillId="0" borderId="0" xfId="1" applyFont="1"/>
    <xf numFmtId="187" fontId="9" fillId="0" borderId="0" xfId="1" applyFont="1" applyAlignment="1">
      <alignment shrinkToFit="1"/>
    </xf>
    <xf numFmtId="187" fontId="9" fillId="0" borderId="5" xfId="1" applyFont="1" applyBorder="1" applyAlignment="1">
      <alignment horizontal="center"/>
    </xf>
    <xf numFmtId="187" fontId="10" fillId="0" borderId="0" xfId="1" applyFont="1"/>
    <xf numFmtId="187" fontId="9" fillId="0" borderId="2" xfId="1" applyFont="1" applyBorder="1" applyAlignment="1">
      <alignment horizontal="center" vertical="center"/>
    </xf>
    <xf numFmtId="187" fontId="9" fillId="0" borderId="5" xfId="1" applyFont="1" applyBorder="1" applyAlignment="1">
      <alignment horizontal="center" vertical="center"/>
    </xf>
    <xf numFmtId="187" fontId="9" fillId="0" borderId="0" xfId="1" applyFont="1" applyBorder="1" applyAlignment="1">
      <alignment horizontal="center" vertical="center"/>
    </xf>
    <xf numFmtId="187" fontId="9" fillId="0" borderId="5" xfId="1" applyFont="1" applyBorder="1" applyAlignment="1" applyProtection="1">
      <alignment horizontal="center" vertical="center"/>
      <protection locked="0"/>
    </xf>
    <xf numFmtId="187" fontId="9" fillId="0" borderId="10" xfId="1" applyFont="1" applyBorder="1" applyAlignment="1">
      <alignment vertical="center"/>
    </xf>
    <xf numFmtId="187" fontId="9" fillId="0" borderId="5" xfId="1" applyFont="1" applyBorder="1" applyAlignment="1">
      <alignment vertical="center"/>
    </xf>
    <xf numFmtId="187" fontId="10" fillId="0" borderId="6" xfId="1" applyFont="1" applyBorder="1"/>
    <xf numFmtId="187" fontId="9" fillId="0" borderId="6" xfId="1" applyFont="1" applyBorder="1" applyAlignment="1">
      <alignment horizontal="center" vertical="center"/>
    </xf>
    <xf numFmtId="187" fontId="9" fillId="0" borderId="4" xfId="1" applyFont="1" applyBorder="1" applyAlignment="1">
      <alignment horizontal="center" vertical="center"/>
    </xf>
    <xf numFmtId="187" fontId="9" fillId="0" borderId="6" xfId="1" applyFont="1" applyBorder="1" applyAlignment="1" applyProtection="1">
      <alignment horizontal="center" vertical="center"/>
      <protection locked="0"/>
    </xf>
    <xf numFmtId="187" fontId="9" fillId="0" borderId="13" xfId="1" applyFont="1" applyBorder="1" applyAlignment="1">
      <alignment horizontal="center" vertical="center"/>
    </xf>
    <xf numFmtId="187" fontId="10" fillId="0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center"/>
    </xf>
    <xf numFmtId="190" fontId="10" fillId="3" borderId="3" xfId="1" applyNumberFormat="1" applyFont="1" applyFill="1" applyBorder="1" applyAlignment="1">
      <alignment horizontal="left" indent="1"/>
    </xf>
    <xf numFmtId="189" fontId="10" fillId="3" borderId="1" xfId="1" applyNumberFormat="1" applyFont="1" applyFill="1" applyBorder="1" applyAlignment="1">
      <alignment horizontal="center"/>
    </xf>
    <xf numFmtId="187" fontId="10" fillId="0" borderId="0" xfId="1" applyFont="1" applyAlignment="1">
      <alignment horizontal="center"/>
    </xf>
    <xf numFmtId="187" fontId="10" fillId="0" borderId="10" xfId="1" applyFont="1" applyBorder="1" applyAlignment="1">
      <alignment horizontal="center" shrinkToFit="1"/>
    </xf>
    <xf numFmtId="187" fontId="9" fillId="0" borderId="3" xfId="1" applyFont="1" applyBorder="1" applyAlignment="1">
      <alignment horizontal="center"/>
    </xf>
    <xf numFmtId="187" fontId="9" fillId="0" borderId="3" xfId="1" applyFont="1" applyBorder="1" applyAlignment="1">
      <alignment horizontal="left" indent="1"/>
    </xf>
    <xf numFmtId="187" fontId="9" fillId="0" borderId="1" xfId="1" applyFont="1" applyBorder="1" applyAlignment="1">
      <alignment horizontal="center"/>
    </xf>
    <xf numFmtId="187" fontId="10" fillId="3" borderId="3" xfId="1" applyFont="1" applyFill="1" applyBorder="1" applyAlignment="1">
      <alignment horizontal="left" shrinkToFit="1"/>
    </xf>
    <xf numFmtId="189" fontId="10" fillId="3" borderId="30" xfId="1" applyNumberFormat="1" applyFont="1" applyFill="1" applyBorder="1" applyAlignment="1">
      <alignment horizontal="center"/>
    </xf>
    <xf numFmtId="187" fontId="10" fillId="0" borderId="3" xfId="1" applyFont="1" applyBorder="1" applyAlignment="1">
      <alignment horizontal="left" shrinkToFit="1"/>
    </xf>
    <xf numFmtId="187" fontId="10" fillId="0" borderId="3" xfId="1" applyFont="1" applyBorder="1" applyAlignment="1">
      <alignment horizontal="center" shrinkToFit="1"/>
    </xf>
    <xf numFmtId="187" fontId="10" fillId="3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left" indent="1"/>
    </xf>
    <xf numFmtId="189" fontId="10" fillId="3" borderId="3" xfId="1" applyNumberFormat="1" applyFont="1" applyFill="1" applyBorder="1" applyAlignment="1">
      <alignment horizontal="center"/>
    </xf>
    <xf numFmtId="187" fontId="9" fillId="0" borderId="2" xfId="1" applyFont="1" applyBorder="1" applyAlignment="1">
      <alignment horizontal="center"/>
    </xf>
    <xf numFmtId="187" fontId="10" fillId="3" borderId="3" xfId="1" applyFont="1" applyFill="1" applyBorder="1" applyAlignment="1">
      <alignment horizontal="center" shrinkToFit="1"/>
    </xf>
    <xf numFmtId="187" fontId="10" fillId="0" borderId="3" xfId="1" applyFont="1" applyBorder="1" applyAlignment="1">
      <alignment horizontal="center"/>
    </xf>
    <xf numFmtId="187" fontId="10" fillId="0" borderId="3" xfId="1" applyFont="1" applyBorder="1"/>
    <xf numFmtId="187" fontId="9" fillId="0" borderId="3" xfId="1" applyFont="1" applyBorder="1"/>
    <xf numFmtId="187" fontId="10" fillId="3" borderId="11" xfId="1" applyFont="1" applyFill="1" applyBorder="1" applyAlignment="1">
      <alignment horizontal="left" shrinkToFit="1"/>
    </xf>
    <xf numFmtId="190" fontId="10" fillId="3" borderId="30" xfId="1" applyNumberFormat="1" applyFont="1" applyFill="1" applyBorder="1" applyAlignment="1">
      <alignment horizontal="left" indent="1"/>
    </xf>
    <xf numFmtId="187" fontId="10" fillId="0" borderId="11" xfId="1" applyFont="1" applyBorder="1" applyAlignment="1">
      <alignment horizontal="left" shrinkToFit="1"/>
    </xf>
    <xf numFmtId="187" fontId="10" fillId="0" borderId="9" xfId="1" applyFont="1" applyBorder="1"/>
    <xf numFmtId="187" fontId="9" fillId="0" borderId="6" xfId="1" applyFont="1" applyBorder="1" applyAlignment="1">
      <alignment horizontal="center"/>
    </xf>
    <xf numFmtId="187" fontId="9" fillId="0" borderId="6" xfId="1" applyFont="1" applyBorder="1" applyAlignment="1">
      <alignment horizontal="left" indent="1"/>
    </xf>
    <xf numFmtId="187" fontId="9" fillId="0" borderId="10" xfId="1" applyFont="1" applyBorder="1" applyAlignment="1">
      <alignment horizontal="center"/>
    </xf>
    <xf numFmtId="187" fontId="9" fillId="0" borderId="11" xfId="1" applyFont="1" applyBorder="1"/>
    <xf numFmtId="187" fontId="9" fillId="3" borderId="8" xfId="1" applyFont="1" applyFill="1" applyBorder="1" applyAlignment="1">
      <alignment horizontal="center"/>
    </xf>
    <xf numFmtId="187" fontId="9" fillId="3" borderId="8" xfId="1" applyFont="1" applyFill="1" applyBorder="1" applyAlignment="1">
      <alignment horizontal="left" indent="1"/>
    </xf>
    <xf numFmtId="190" fontId="9" fillId="3" borderId="8" xfId="1" applyNumberFormat="1" applyFont="1" applyFill="1" applyBorder="1" applyAlignment="1">
      <alignment horizontal="left" indent="1"/>
    </xf>
    <xf numFmtId="189" fontId="9" fillId="3" borderId="8" xfId="1" applyNumberFormat="1" applyFont="1" applyFill="1" applyBorder="1"/>
    <xf numFmtId="187" fontId="9" fillId="0" borderId="8" xfId="1" applyFont="1" applyBorder="1" applyAlignment="1">
      <alignment horizontal="center"/>
    </xf>
    <xf numFmtId="187" fontId="9" fillId="0" borderId="8" xfId="1" applyFont="1" applyBorder="1" applyAlignment="1">
      <alignment horizontal="left" indent="1"/>
    </xf>
    <xf numFmtId="187" fontId="9" fillId="0" borderId="8" xfId="1" applyFont="1" applyBorder="1"/>
    <xf numFmtId="187" fontId="10" fillId="0" borderId="0" xfId="1" applyFont="1" applyBorder="1"/>
    <xf numFmtId="187" fontId="10" fillId="0" borderId="0" xfId="1" applyFont="1" applyBorder="1" applyAlignment="1">
      <alignment horizontal="center" shrinkToFit="1"/>
    </xf>
    <xf numFmtId="187" fontId="9" fillId="0" borderId="0" xfId="1" applyFont="1" applyBorder="1" applyAlignment="1">
      <alignment horizontal="left" indent="1"/>
    </xf>
    <xf numFmtId="187" fontId="10" fillId="0" borderId="0" xfId="1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/>
    <xf numFmtId="0" fontId="9" fillId="0" borderId="8" xfId="0" applyFont="1" applyBorder="1" applyAlignment="1">
      <alignment horizontal="center"/>
    </xf>
    <xf numFmtId="0" fontId="10" fillId="3" borderId="27" xfId="0" applyFont="1" applyFill="1" applyBorder="1" applyAlignment="1">
      <alignment horizontal="left" shrinkToFit="1"/>
    </xf>
    <xf numFmtId="187" fontId="10" fillId="0" borderId="27" xfId="1" applyFont="1" applyBorder="1" applyAlignment="1">
      <alignment horizontal="right" indent="1"/>
    </xf>
    <xf numFmtId="187" fontId="10" fillId="0" borderId="27" xfId="1" applyFont="1" applyBorder="1" applyAlignment="1">
      <alignment horizontal="right" vertical="center" indent="1"/>
    </xf>
    <xf numFmtId="187" fontId="10" fillId="0" borderId="1" xfId="1" applyFont="1" applyBorder="1" applyAlignment="1">
      <alignment horizontal="right" indent="1"/>
    </xf>
    <xf numFmtId="0" fontId="10" fillId="3" borderId="3" xfId="0" applyFont="1" applyFill="1" applyBorder="1" applyAlignment="1">
      <alignment horizontal="left" shrinkToFit="1"/>
    </xf>
    <xf numFmtId="187" fontId="10" fillId="0" borderId="3" xfId="1" applyFont="1" applyBorder="1" applyAlignment="1">
      <alignment horizontal="right"/>
    </xf>
    <xf numFmtId="187" fontId="10" fillId="0" borderId="3" xfId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left" shrinkToFit="1"/>
    </xf>
    <xf numFmtId="0" fontId="10" fillId="0" borderId="11" xfId="0" applyFont="1" applyBorder="1" applyAlignment="1">
      <alignment horizontal="left" shrinkToFit="1"/>
    </xf>
    <xf numFmtId="187" fontId="10" fillId="0" borderId="11" xfId="1" applyFont="1" applyBorder="1" applyAlignment="1">
      <alignment horizontal="right"/>
    </xf>
    <xf numFmtId="187" fontId="10" fillId="0" borderId="18" xfId="0" applyNumberFormat="1" applyFont="1" applyBorder="1"/>
    <xf numFmtId="187" fontId="10" fillId="0" borderId="18" xfId="1" applyFont="1" applyBorder="1" applyAlignment="1">
      <alignment horizontal="right"/>
    </xf>
    <xf numFmtId="187" fontId="10" fillId="0" borderId="8" xfId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87" fontId="10" fillId="0" borderId="1" xfId="1" applyFont="1" applyBorder="1" applyAlignment="1">
      <alignment horizontal="left" shrinkToFit="1"/>
    </xf>
    <xf numFmtId="0" fontId="8" fillId="0" borderId="0" xfId="0" applyFont="1"/>
    <xf numFmtId="0" fontId="6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/>
    <xf numFmtId="1" fontId="14" fillId="0" borderId="5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197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" fontId="14" fillId="0" borderId="0" xfId="0" applyNumberFormat="1" applyFont="1"/>
    <xf numFmtId="1" fontId="14" fillId="0" borderId="6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197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1" fontId="14" fillId="0" borderId="8" xfId="0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197" fontId="14" fillId="0" borderId="8" xfId="1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" fontId="14" fillId="0" borderId="0" xfId="0" applyNumberFormat="1" applyFont="1"/>
    <xf numFmtId="1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197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197" fontId="14" fillId="0" borderId="5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197" fontId="14" fillId="0" borderId="6" xfId="0" applyNumberFormat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/>
    </xf>
    <xf numFmtId="4" fontId="14" fillId="0" borderId="8" xfId="1" applyNumberFormat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/>
    </xf>
    <xf numFmtId="0" fontId="14" fillId="0" borderId="8" xfId="0" applyFont="1" applyBorder="1" applyAlignment="1">
      <alignment vertical="center"/>
    </xf>
    <xf numFmtId="0" fontId="14" fillId="4" borderId="8" xfId="0" applyFont="1" applyFill="1" applyBorder="1" applyAlignment="1">
      <alignment horizontal="left"/>
    </xf>
    <xf numFmtId="3" fontId="14" fillId="4" borderId="8" xfId="1" applyNumberFormat="1" applyFont="1" applyFill="1" applyBorder="1" applyAlignment="1">
      <alignment horizontal="center" vertical="center"/>
    </xf>
    <xf numFmtId="3" fontId="14" fillId="4" borderId="8" xfId="0" applyNumberFormat="1" applyFont="1" applyFill="1" applyBorder="1" applyAlignment="1">
      <alignment horizontal="center" vertical="center"/>
    </xf>
    <xf numFmtId="4" fontId="14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right"/>
    </xf>
    <xf numFmtId="0" fontId="14" fillId="0" borderId="8" xfId="0" applyFont="1" applyBorder="1" applyAlignment="1">
      <alignment horizontal="left" vertical="center"/>
    </xf>
    <xf numFmtId="0" fontId="14" fillId="3" borderId="8" xfId="0" applyFont="1" applyFill="1" applyBorder="1" applyAlignment="1">
      <alignment horizontal="left"/>
    </xf>
    <xf numFmtId="198" fontId="14" fillId="0" borderId="8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left"/>
    </xf>
    <xf numFmtId="4" fontId="14" fillId="0" borderId="26" xfId="0" applyNumberFormat="1" applyFont="1" applyBorder="1" applyAlignment="1">
      <alignment vertical="center"/>
    </xf>
    <xf numFmtId="3" fontId="14" fillId="0" borderId="26" xfId="0" applyNumberFormat="1" applyFont="1" applyBorder="1" applyAlignment="1">
      <alignment vertical="center"/>
    </xf>
    <xf numFmtId="187" fontId="9" fillId="0" borderId="0" xfId="1" applyFont="1" applyBorder="1" applyAlignment="1">
      <alignment horizontal="left"/>
    </xf>
    <xf numFmtId="187" fontId="9" fillId="0" borderId="4" xfId="1" applyFont="1" applyBorder="1" applyAlignment="1">
      <alignment horizontal="center"/>
    </xf>
    <xf numFmtId="187" fontId="8" fillId="0" borderId="9" xfId="1" applyFont="1" applyBorder="1" applyAlignment="1">
      <alignment horizontal="center"/>
    </xf>
    <xf numFmtId="187" fontId="8" fillId="0" borderId="0" xfId="1" applyFont="1" applyBorder="1" applyAlignment="1">
      <alignment horizontal="center"/>
    </xf>
    <xf numFmtId="187" fontId="8" fillId="0" borderId="5" xfId="1" applyFont="1" applyBorder="1" applyAlignment="1">
      <alignment horizontal="center"/>
    </xf>
    <xf numFmtId="187" fontId="9" fillId="0" borderId="0" xfId="1" applyFont="1" applyAlignment="1">
      <alignment horizontal="center"/>
    </xf>
    <xf numFmtId="187" fontId="9" fillId="0" borderId="16" xfId="1" applyFont="1" applyBorder="1" applyAlignment="1">
      <alignment horizontal="center"/>
    </xf>
    <xf numFmtId="187" fontId="9" fillId="0" borderId="13" xfId="1" applyFont="1" applyBorder="1" applyAlignment="1">
      <alignment horizontal="center"/>
    </xf>
    <xf numFmtId="187" fontId="10" fillId="0" borderId="6" xfId="1" applyFont="1" applyBorder="1" applyAlignment="1">
      <alignment horizontal="center"/>
    </xf>
    <xf numFmtId="187" fontId="10" fillId="0" borderId="8" xfId="1" applyFont="1" applyBorder="1" applyAlignment="1">
      <alignment horizontal="left" shrinkToFit="1"/>
    </xf>
    <xf numFmtId="187" fontId="10" fillId="0" borderId="8" xfId="1" applyFont="1" applyBorder="1" applyAlignment="1">
      <alignment horizontal="center"/>
    </xf>
    <xf numFmtId="187" fontId="10" fillId="0" borderId="2" xfId="1" applyFont="1" applyBorder="1" applyAlignment="1">
      <alignment horizontal="left" shrinkToFit="1"/>
    </xf>
    <xf numFmtId="187" fontId="10" fillId="0" borderId="7" xfId="1" applyFont="1" applyBorder="1" applyAlignment="1">
      <alignment horizontal="center"/>
    </xf>
    <xf numFmtId="187" fontId="10" fillId="3" borderId="8" xfId="1" applyFont="1" applyFill="1" applyBorder="1"/>
    <xf numFmtId="187" fontId="10" fillId="0" borderId="8" xfId="1" applyFont="1" applyBorder="1"/>
    <xf numFmtId="187" fontId="10" fillId="0" borderId="7" xfId="1" applyFont="1" applyBorder="1"/>
    <xf numFmtId="187" fontId="10" fillId="0" borderId="2" xfId="1" applyFont="1" applyBorder="1"/>
    <xf numFmtId="187" fontId="9" fillId="3" borderId="8" xfId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shrinkToFit="1"/>
    </xf>
    <xf numFmtId="0" fontId="16" fillId="0" borderId="0" xfId="0" applyFont="1"/>
    <xf numFmtId="0" fontId="16" fillId="0" borderId="0" xfId="0" applyFont="1" applyAlignment="1">
      <alignment shrinkToFit="1"/>
    </xf>
    <xf numFmtId="0" fontId="17" fillId="0" borderId="0" xfId="0" applyFont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189" fontId="16" fillId="0" borderId="0" xfId="1" applyNumberFormat="1" applyFont="1" applyBorder="1" applyAlignment="1">
      <alignment horizontal="center"/>
    </xf>
    <xf numFmtId="189" fontId="16" fillId="0" borderId="2" xfId="1" applyNumberFormat="1" applyFont="1" applyBorder="1" applyAlignment="1">
      <alignment horizontal="center"/>
    </xf>
    <xf numFmtId="189" fontId="16" fillId="0" borderId="4" xfId="1" applyNumberFormat="1" applyFont="1" applyBorder="1" applyAlignment="1">
      <alignment horizontal="center"/>
    </xf>
    <xf numFmtId="189" fontId="16" fillId="0" borderId="6" xfId="1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9" fontId="17" fillId="0" borderId="8" xfId="1" applyNumberFormat="1" applyFont="1" applyBorder="1" applyAlignment="1">
      <alignment horizontal="right"/>
    </xf>
    <xf numFmtId="192" fontId="17" fillId="3" borderId="8" xfId="1" applyNumberFormat="1" applyFont="1" applyFill="1" applyBorder="1" applyAlignment="1">
      <alignment horizontal="center" shrinkToFit="1"/>
    </xf>
    <xf numFmtId="187" fontId="17" fillId="3" borderId="18" xfId="1" applyFont="1" applyFill="1" applyBorder="1" applyAlignment="1">
      <alignment horizontal="left" shrinkToFit="1"/>
    </xf>
    <xf numFmtId="3" fontId="18" fillId="3" borderId="8" xfId="0" applyNumberFormat="1" applyFont="1" applyFill="1" applyBorder="1" applyAlignment="1">
      <alignment horizontal="right" vertical="center" wrapText="1"/>
    </xf>
    <xf numFmtId="0" fontId="18" fillId="3" borderId="8" xfId="0" applyFont="1" applyFill="1" applyBorder="1" applyAlignment="1">
      <alignment horizontal="right" vertical="center" wrapText="1"/>
    </xf>
    <xf numFmtId="189" fontId="17" fillId="3" borderId="15" xfId="1" applyNumberFormat="1" applyFont="1" applyFill="1" applyBorder="1" applyAlignment="1"/>
    <xf numFmtId="189" fontId="17" fillId="3" borderId="8" xfId="1" applyNumberFormat="1" applyFont="1" applyFill="1" applyBorder="1" applyAlignment="1"/>
    <xf numFmtId="187" fontId="17" fillId="3" borderId="8" xfId="1" applyFont="1" applyFill="1" applyBorder="1" applyAlignment="1">
      <alignment horizontal="right"/>
    </xf>
    <xf numFmtId="187" fontId="17" fillId="3" borderId="0" xfId="1" applyFont="1" applyFill="1" applyBorder="1" applyAlignment="1">
      <alignment horizontal="center"/>
    </xf>
    <xf numFmtId="3" fontId="18" fillId="3" borderId="0" xfId="0" applyNumberFormat="1" applyFont="1" applyFill="1" applyAlignment="1">
      <alignment horizontal="center" vertical="center"/>
    </xf>
    <xf numFmtId="3" fontId="17" fillId="3" borderId="8" xfId="0" applyNumberFormat="1" applyFont="1" applyFill="1" applyBorder="1" applyAlignment="1">
      <alignment horizontal="right" vertical="center" wrapText="1"/>
    </xf>
    <xf numFmtId="0" fontId="17" fillId="3" borderId="8" xfId="0" applyFont="1" applyFill="1" applyBorder="1" applyAlignment="1">
      <alignment horizontal="right" vertical="center" wrapText="1"/>
    </xf>
    <xf numFmtId="187" fontId="17" fillId="0" borderId="0" xfId="1" applyFont="1" applyBorder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vertical="center" wrapText="1"/>
    </xf>
    <xf numFmtId="187" fontId="17" fillId="3" borderId="8" xfId="1" applyFont="1" applyFill="1" applyBorder="1" applyAlignment="1">
      <alignment horizontal="left" shrinkToFit="1"/>
    </xf>
    <xf numFmtId="187" fontId="17" fillId="3" borderId="8" xfId="1" applyFont="1" applyFill="1" applyBorder="1" applyAlignment="1">
      <alignment shrinkToFit="1"/>
    </xf>
    <xf numFmtId="187" fontId="17" fillId="3" borderId="6" xfId="1" applyFont="1" applyFill="1" applyBorder="1" applyAlignment="1"/>
    <xf numFmtId="187" fontId="17" fillId="3" borderId="8" xfId="1" applyFont="1" applyFill="1" applyBorder="1" applyAlignment="1"/>
    <xf numFmtId="3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189" fontId="16" fillId="0" borderId="0" xfId="1" applyNumberFormat="1" applyFont="1" applyBorder="1" applyAlignment="1"/>
    <xf numFmtId="189" fontId="16" fillId="0" borderId="0" xfId="1" applyNumberFormat="1" applyFont="1" applyBorder="1" applyAlignment="1">
      <alignment horizontal="right"/>
    </xf>
    <xf numFmtId="187" fontId="17" fillId="0" borderId="0" xfId="1" applyFont="1" applyBorder="1" applyAlignment="1">
      <alignment horizontal="right"/>
    </xf>
    <xf numFmtId="189" fontId="17" fillId="0" borderId="0" xfId="1" applyNumberFormat="1" applyFont="1" applyBorder="1" applyAlignment="1">
      <alignment horizontal="right"/>
    </xf>
    <xf numFmtId="0" fontId="17" fillId="0" borderId="0" xfId="0" applyFont="1" applyAlignment="1">
      <alignment horizontal="left" shrinkToFit="1"/>
    </xf>
    <xf numFmtId="0" fontId="17" fillId="0" borderId="0" xfId="0" applyFont="1" applyAlignment="1">
      <alignment shrinkToFit="1"/>
    </xf>
    <xf numFmtId="189" fontId="17" fillId="0" borderId="0" xfId="1" applyNumberFormat="1" applyFont="1" applyBorder="1" applyAlignment="1"/>
    <xf numFmtId="0" fontId="20" fillId="0" borderId="0" xfId="0" applyFont="1"/>
    <xf numFmtId="0" fontId="17" fillId="0" borderId="0" xfId="0" applyFont="1" applyAlignment="1">
      <alignment horizontal="left"/>
    </xf>
    <xf numFmtId="187" fontId="9" fillId="0" borderId="14" xfId="1" applyFont="1" applyBorder="1"/>
    <xf numFmtId="187" fontId="9" fillId="0" borderId="15" xfId="1" applyFont="1" applyBorder="1"/>
    <xf numFmtId="187" fontId="9" fillId="0" borderId="5" xfId="1" applyFont="1" applyBorder="1"/>
    <xf numFmtId="187" fontId="9" fillId="0" borderId="10" xfId="1" applyFont="1" applyBorder="1"/>
    <xf numFmtId="187" fontId="9" fillId="0" borderId="2" xfId="1" applyFont="1" applyBorder="1"/>
    <xf numFmtId="193" fontId="10" fillId="0" borderId="8" xfId="1" applyNumberFormat="1" applyFont="1" applyBorder="1" applyAlignment="1">
      <alignment horizontal="center" shrinkToFit="1"/>
    </xf>
    <xf numFmtId="193" fontId="10" fillId="0" borderId="8" xfId="1" applyNumberFormat="1" applyFont="1" applyBorder="1" applyAlignment="1">
      <alignment horizontal="right"/>
    </xf>
    <xf numFmtId="194" fontId="10" fillId="0" borderId="8" xfId="0" applyNumberFormat="1" applyFont="1" applyBorder="1" applyAlignment="1">
      <alignment horizontal="center"/>
    </xf>
    <xf numFmtId="193" fontId="10" fillId="0" borderId="8" xfId="1" applyNumberFormat="1" applyFont="1" applyBorder="1" applyAlignment="1">
      <alignment horizontal="center"/>
    </xf>
    <xf numFmtId="193" fontId="10" fillId="0" borderId="8" xfId="0" applyNumberFormat="1" applyFont="1" applyBorder="1" applyAlignment="1">
      <alignment horizontal="right"/>
    </xf>
    <xf numFmtId="193" fontId="10" fillId="0" borderId="0" xfId="1" applyNumberFormat="1" applyFont="1"/>
    <xf numFmtId="190" fontId="10" fillId="0" borderId="8" xfId="1" applyNumberFormat="1" applyFont="1" applyBorder="1" applyAlignment="1">
      <alignment horizontal="right"/>
    </xf>
    <xf numFmtId="187" fontId="9" fillId="0" borderId="6" xfId="1" applyFont="1" applyBorder="1" applyAlignment="1">
      <alignment horizontal="right"/>
    </xf>
    <xf numFmtId="189" fontId="10" fillId="0" borderId="8" xfId="1" applyNumberFormat="1" applyFont="1" applyBorder="1"/>
    <xf numFmtId="190" fontId="10" fillId="0" borderId="8" xfId="1" applyNumberFormat="1" applyFont="1" applyBorder="1"/>
    <xf numFmtId="189" fontId="9" fillId="0" borderId="8" xfId="1" applyNumberFormat="1" applyFont="1" applyBorder="1"/>
    <xf numFmtId="187" fontId="9" fillId="0" borderId="6" xfId="1" applyFont="1" applyBorder="1"/>
    <xf numFmtId="189" fontId="9" fillId="0" borderId="6" xfId="1" applyNumberFormat="1" applyFont="1" applyBorder="1"/>
    <xf numFmtId="187" fontId="10" fillId="3" borderId="9" xfId="1" applyFont="1" applyFill="1" applyBorder="1"/>
    <xf numFmtId="187" fontId="6" fillId="2" borderId="0" xfId="1" applyFont="1" applyFill="1" applyBorder="1" applyAlignment="1" applyProtection="1">
      <alignment horizontal="center" vertical="top"/>
      <protection locked="0"/>
    </xf>
    <xf numFmtId="191" fontId="10" fillId="0" borderId="0" xfId="1" applyNumberFormat="1" applyFont="1"/>
    <xf numFmtId="193" fontId="10" fillId="3" borderId="19" xfId="1" applyNumberFormat="1" applyFont="1" applyFill="1" applyBorder="1"/>
    <xf numFmtId="191" fontId="10" fillId="0" borderId="8" xfId="1" applyNumberFormat="1" applyFont="1" applyBorder="1"/>
    <xf numFmtId="191" fontId="10" fillId="0" borderId="0" xfId="1" applyNumberFormat="1" applyFont="1" applyBorder="1"/>
    <xf numFmtId="187" fontId="10" fillId="3" borderId="19" xfId="1" applyFont="1" applyFill="1" applyBorder="1"/>
    <xf numFmtId="187" fontId="10" fillId="0" borderId="6" xfId="1" applyFont="1" applyBorder="1" applyAlignment="1">
      <alignment horizontal="right"/>
    </xf>
    <xf numFmtId="190" fontId="10" fillId="0" borderId="6" xfId="1" applyNumberFormat="1" applyFont="1" applyBorder="1" applyAlignment="1">
      <alignment horizontal="right"/>
    </xf>
    <xf numFmtId="187" fontId="10" fillId="0" borderId="10" xfId="1" applyFont="1" applyBorder="1" applyAlignment="1">
      <alignment horizontal="right"/>
    </xf>
    <xf numFmtId="187" fontId="10" fillId="0" borderId="11" xfId="1" applyFont="1" applyBorder="1"/>
    <xf numFmtId="187" fontId="9" fillId="0" borderId="8" xfId="1" applyFont="1" applyBorder="1" applyAlignment="1">
      <alignment horizontal="right"/>
    </xf>
    <xf numFmtId="187" fontId="10" fillId="3" borderId="0" xfId="1" applyFont="1" applyFill="1"/>
    <xf numFmtId="189" fontId="10" fillId="3" borderId="8" xfId="1" applyNumberFormat="1" applyFont="1" applyFill="1" applyBorder="1"/>
    <xf numFmtId="190" fontId="10" fillId="3" borderId="8" xfId="1" applyNumberFormat="1" applyFont="1" applyFill="1" applyBorder="1"/>
    <xf numFmtId="187" fontId="9" fillId="3" borderId="0" xfId="1" applyFont="1" applyFill="1"/>
    <xf numFmtId="187" fontId="10" fillId="0" borderId="5" xfId="1" applyFont="1" applyBorder="1" applyAlignment="1">
      <alignment vertical="center"/>
    </xf>
    <xf numFmtId="187" fontId="10" fillId="0" borderId="8" xfId="1" applyFont="1" applyBorder="1" applyAlignment="1">
      <alignment vertical="center"/>
    </xf>
    <xf numFmtId="187" fontId="10" fillId="0" borderId="14" xfId="1" applyFont="1" applyBorder="1" applyAlignment="1">
      <alignment vertical="center"/>
    </xf>
    <xf numFmtId="187" fontId="10" fillId="0" borderId="10" xfId="1" applyFont="1" applyBorder="1"/>
    <xf numFmtId="193" fontId="10" fillId="0" borderId="3" xfId="1" applyNumberFormat="1" applyFont="1" applyBorder="1"/>
    <xf numFmtId="195" fontId="10" fillId="0" borderId="6" xfId="1" applyNumberFormat="1" applyFont="1" applyBorder="1"/>
    <xf numFmtId="195" fontId="9" fillId="0" borderId="8" xfId="1" applyNumberFormat="1" applyFont="1" applyBorder="1"/>
    <xf numFmtId="187" fontId="10" fillId="0" borderId="1" xfId="1" applyFont="1" applyBorder="1" applyAlignment="1">
      <alignment horizontal="center"/>
    </xf>
    <xf numFmtId="187" fontId="9" fillId="0" borderId="0" xfId="1" applyFont="1" applyBorder="1" applyAlignment="1"/>
    <xf numFmtId="0" fontId="14" fillId="0" borderId="0" xfId="0" applyFont="1" applyAlignment="1">
      <alignment horizontal="center"/>
    </xf>
    <xf numFmtId="0" fontId="8" fillId="0" borderId="5" xfId="0" applyFont="1" applyBorder="1"/>
    <xf numFmtId="0" fontId="8" fillId="0" borderId="2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vertical="center" wrapText="1"/>
    </xf>
    <xf numFmtId="14" fontId="11" fillId="0" borderId="24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4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95" fontId="6" fillId="0" borderId="1" xfId="2" applyNumberFormat="1" applyFont="1" applyBorder="1" applyAlignment="1">
      <alignment horizontal="center"/>
    </xf>
    <xf numFmtId="195" fontId="6" fillId="0" borderId="17" xfId="2" applyNumberFormat="1" applyFont="1" applyBorder="1" applyAlignment="1">
      <alignment horizontal="center"/>
    </xf>
    <xf numFmtId="195" fontId="6" fillId="0" borderId="1" xfId="1" applyNumberFormat="1" applyFont="1" applyBorder="1" applyAlignment="1">
      <alignment horizontal="center"/>
    </xf>
    <xf numFmtId="195" fontId="6" fillId="0" borderId="27" xfId="2" applyNumberFormat="1" applyFont="1" applyBorder="1" applyAlignment="1">
      <alignment horizontal="center"/>
    </xf>
    <xf numFmtId="195" fontId="6" fillId="0" borderId="3" xfId="2" applyNumberFormat="1" applyFont="1" applyBorder="1" applyAlignment="1">
      <alignment horizontal="center"/>
    </xf>
    <xf numFmtId="195" fontId="6" fillId="0" borderId="27" xfId="1" applyNumberFormat="1" applyFont="1" applyBorder="1" applyAlignment="1">
      <alignment horizontal="center"/>
    </xf>
    <xf numFmtId="195" fontId="6" fillId="0" borderId="3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189" fontId="24" fillId="0" borderId="2" xfId="1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89" fontId="24" fillId="0" borderId="4" xfId="1" applyNumberFormat="1" applyFont="1" applyBorder="1" applyAlignment="1">
      <alignment horizontal="center"/>
    </xf>
    <xf numFmtId="189" fontId="24" fillId="0" borderId="6" xfId="1" applyNumberFormat="1" applyFont="1" applyBorder="1" applyAlignment="1">
      <alignment horizontal="center"/>
    </xf>
    <xf numFmtId="189" fontId="24" fillId="0" borderId="8" xfId="1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189" fontId="24" fillId="0" borderId="6" xfId="1" applyNumberFormat="1" applyFont="1" applyBorder="1" applyAlignment="1">
      <alignment horizontal="center" vertical="center"/>
    </xf>
    <xf numFmtId="0" fontId="26" fillId="3" borderId="8" xfId="0" applyFont="1" applyFill="1" applyBorder="1" applyAlignment="1">
      <alignment horizontal="center" shrinkToFit="1"/>
    </xf>
    <xf numFmtId="187" fontId="26" fillId="3" borderId="8" xfId="1" applyFont="1" applyFill="1" applyBorder="1" applyAlignment="1">
      <alignment horizontal="left" shrinkToFit="1"/>
    </xf>
    <xf numFmtId="0" fontId="2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7" fillId="3" borderId="6" xfId="0" applyNumberFormat="1" applyFont="1" applyFill="1" applyBorder="1" applyAlignment="1">
      <alignment horizontal="right" vertical="center" wrapText="1"/>
    </xf>
    <xf numFmtId="0" fontId="17" fillId="3" borderId="6" xfId="0" applyFont="1" applyFill="1" applyBorder="1" applyAlignment="1">
      <alignment horizontal="right" vertical="center" wrapText="1"/>
    </xf>
    <xf numFmtId="189" fontId="16" fillId="3" borderId="8" xfId="1" applyNumberFormat="1" applyFont="1" applyFill="1" applyBorder="1" applyAlignment="1"/>
    <xf numFmtId="0" fontId="29" fillId="0" borderId="2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left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left" vertical="center" shrinkToFit="1"/>
    </xf>
    <xf numFmtId="0" fontId="29" fillId="0" borderId="3" xfId="0" applyFont="1" applyBorder="1" applyAlignment="1">
      <alignment vertical="center" shrinkToFit="1"/>
    </xf>
    <xf numFmtId="187" fontId="10" fillId="3" borderId="30" xfId="1" applyFont="1" applyFill="1" applyBorder="1" applyAlignment="1">
      <alignment horizontal="left" shrinkToFit="1"/>
    </xf>
    <xf numFmtId="187" fontId="10" fillId="0" borderId="30" xfId="1" applyFont="1" applyBorder="1" applyAlignment="1">
      <alignment horizontal="left" shrinkToFit="1"/>
    </xf>
    <xf numFmtId="187" fontId="9" fillId="0" borderId="2" xfId="1" applyFont="1" applyBorder="1" applyAlignment="1">
      <alignment horizontal="left" indent="1"/>
    </xf>
    <xf numFmtId="187" fontId="9" fillId="0" borderId="30" xfId="1" applyFont="1" applyBorder="1"/>
    <xf numFmtId="187" fontId="10" fillId="0" borderId="9" xfId="1" applyFont="1" applyBorder="1" applyAlignment="1">
      <alignment horizontal="left" shrinkToFit="1"/>
    </xf>
    <xf numFmtId="187" fontId="10" fillId="0" borderId="2" xfId="1" applyFont="1" applyBorder="1" applyAlignment="1">
      <alignment horizontal="right"/>
    </xf>
    <xf numFmtId="0" fontId="25" fillId="0" borderId="3" xfId="0" applyFont="1" applyBorder="1" applyAlignment="1">
      <alignment horizontal="left"/>
    </xf>
    <xf numFmtId="0" fontId="31" fillId="0" borderId="5" xfId="0" applyFont="1" applyBorder="1" applyAlignment="1">
      <alignment horizontal="center" vertical="top"/>
    </xf>
    <xf numFmtId="0" fontId="31" fillId="0" borderId="8" xfId="0" applyFont="1" applyBorder="1" applyAlignment="1">
      <alignment horizontal="left" vertical="top"/>
    </xf>
    <xf numFmtId="0" fontId="31" fillId="0" borderId="6" xfId="0" applyFont="1" applyBorder="1" applyAlignment="1">
      <alignment horizontal="center" vertical="top"/>
    </xf>
    <xf numFmtId="199" fontId="10" fillId="0" borderId="8" xfId="0" applyNumberFormat="1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vertical="center" wrapText="1"/>
    </xf>
    <xf numFmtId="0" fontId="25" fillId="0" borderId="2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vertical="center" wrapText="1"/>
    </xf>
    <xf numFmtId="0" fontId="25" fillId="0" borderId="30" xfId="0" applyFont="1" applyBorder="1" applyAlignment="1">
      <alignment horizontal="left"/>
    </xf>
    <xf numFmtId="195" fontId="6" fillId="0" borderId="2" xfId="1" applyNumberFormat="1" applyFont="1" applyBorder="1" applyAlignment="1">
      <alignment horizontal="center"/>
    </xf>
    <xf numFmtId="195" fontId="6" fillId="0" borderId="30" xfId="1" applyNumberFormat="1" applyFont="1" applyBorder="1" applyAlignment="1">
      <alignment horizontal="center"/>
    </xf>
    <xf numFmtId="196" fontId="8" fillId="0" borderId="23" xfId="3" applyNumberFormat="1" applyFont="1" applyBorder="1" applyAlignment="1">
      <alignment horizontal="center"/>
    </xf>
    <xf numFmtId="195" fontId="8" fillId="0" borderId="23" xfId="1" applyNumberFormat="1" applyFont="1" applyBorder="1" applyAlignment="1">
      <alignment horizontal="center"/>
    </xf>
    <xf numFmtId="193" fontId="10" fillId="3" borderId="36" xfId="1" applyNumberFormat="1" applyFont="1" applyFill="1" applyBorder="1"/>
    <xf numFmtId="193" fontId="10" fillId="3" borderId="9" xfId="1" applyNumberFormat="1" applyFont="1" applyFill="1" applyBorder="1"/>
    <xf numFmtId="187" fontId="10" fillId="0" borderId="2" xfId="1" applyFont="1" applyBorder="1" applyAlignment="1">
      <alignment horizontal="center"/>
    </xf>
    <xf numFmtId="187" fontId="9" fillId="0" borderId="9" xfId="1" applyFont="1" applyBorder="1" applyAlignment="1">
      <alignment horizontal="center"/>
    </xf>
    <xf numFmtId="187" fontId="10" fillId="0" borderId="27" xfId="1" applyFont="1" applyBorder="1" applyAlignment="1">
      <alignment horizontal="center"/>
    </xf>
    <xf numFmtId="187" fontId="10" fillId="0" borderId="30" xfId="1" applyFont="1" applyBorder="1" applyAlignment="1">
      <alignment horizontal="center"/>
    </xf>
    <xf numFmtId="193" fontId="10" fillId="0" borderId="0" xfId="1" applyNumberFormat="1" applyFont="1" applyBorder="1" applyAlignment="1">
      <alignment horizontal="center" shrinkToFit="1"/>
    </xf>
    <xf numFmtId="193" fontId="10" fillId="0" borderId="0" xfId="1" applyNumberFormat="1" applyFont="1" applyBorder="1" applyAlignment="1">
      <alignment horizontal="right"/>
    </xf>
    <xf numFmtId="187" fontId="10" fillId="0" borderId="0" xfId="1" applyFont="1" applyBorder="1" applyAlignment="1">
      <alignment horizontal="left" shrinkToFit="1"/>
    </xf>
    <xf numFmtId="187" fontId="10" fillId="0" borderId="0" xfId="1" applyFont="1" applyBorder="1" applyAlignment="1">
      <alignment horizontal="right"/>
    </xf>
    <xf numFmtId="187" fontId="9" fillId="0" borderId="0" xfId="1" applyFont="1" applyBorder="1" applyAlignment="1">
      <alignment horizontal="right"/>
    </xf>
    <xf numFmtId="193" fontId="9" fillId="0" borderId="8" xfId="1" applyNumberFormat="1" applyFont="1" applyBorder="1" applyAlignment="1">
      <alignment horizontal="right"/>
    </xf>
    <xf numFmtId="194" fontId="9" fillId="0" borderId="8" xfId="0" applyNumberFormat="1" applyFont="1" applyBorder="1" applyAlignment="1">
      <alignment horizontal="center"/>
    </xf>
    <xf numFmtId="193" fontId="9" fillId="0" borderId="8" xfId="1" applyNumberFormat="1" applyFont="1" applyBorder="1" applyAlignment="1">
      <alignment horizontal="center"/>
    </xf>
    <xf numFmtId="193" fontId="9" fillId="0" borderId="8" xfId="0" applyNumberFormat="1" applyFont="1" applyBorder="1" applyAlignment="1">
      <alignment horizontal="right"/>
    </xf>
    <xf numFmtId="187" fontId="9" fillId="0" borderId="8" xfId="1" applyFont="1" applyFill="1" applyBorder="1" applyAlignment="1">
      <alignment horizontal="center"/>
    </xf>
    <xf numFmtId="187" fontId="9" fillId="0" borderId="8" xfId="1" applyFont="1" applyFill="1" applyBorder="1"/>
    <xf numFmtId="187" fontId="9" fillId="0" borderId="0" xfId="1" applyFont="1" applyFill="1"/>
    <xf numFmtId="187" fontId="9" fillId="0" borderId="6" xfId="1" applyFont="1" applyFill="1" applyBorder="1" applyAlignment="1">
      <alignment horizontal="center"/>
    </xf>
    <xf numFmtId="187" fontId="9" fillId="0" borderId="6" xfId="1" applyFont="1" applyFill="1" applyBorder="1" applyAlignment="1">
      <alignment horizontal="right"/>
    </xf>
    <xf numFmtId="0" fontId="25" fillId="0" borderId="9" xfId="0" applyFont="1" applyBorder="1"/>
    <xf numFmtId="0" fontId="30" fillId="0" borderId="8" xfId="0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10" xfId="0" applyNumberFormat="1" applyFont="1" applyBorder="1"/>
    <xf numFmtId="3" fontId="9" fillId="0" borderId="8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197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2" fontId="10" fillId="0" borderId="6" xfId="0" applyNumberFormat="1" applyFont="1" applyBorder="1"/>
    <xf numFmtId="197" fontId="10" fillId="0" borderId="6" xfId="0" applyNumberFormat="1" applyFont="1" applyBorder="1"/>
    <xf numFmtId="2" fontId="9" fillId="0" borderId="8" xfId="0" applyNumberFormat="1" applyFont="1" applyBorder="1" applyAlignment="1">
      <alignment horizontal="center"/>
    </xf>
    <xf numFmtId="197" fontId="9" fillId="0" borderId="8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196" fontId="10" fillId="0" borderId="3" xfId="0" applyNumberFormat="1" applyFont="1" applyBorder="1" applyAlignment="1">
      <alignment horizontal="center"/>
    </xf>
    <xf numFmtId="4" fontId="10" fillId="0" borderId="6" xfId="0" applyNumberFormat="1" applyFont="1" applyBorder="1"/>
    <xf numFmtId="196" fontId="10" fillId="0" borderId="6" xfId="0" applyNumberFormat="1" applyFont="1" applyBorder="1"/>
    <xf numFmtId="4" fontId="9" fillId="0" borderId="8" xfId="0" applyNumberFormat="1" applyFont="1" applyBorder="1" applyAlignment="1">
      <alignment horizontal="center"/>
    </xf>
    <xf numFmtId="196" fontId="9" fillId="0" borderId="8" xfId="0" applyNumberFormat="1" applyFont="1" applyBorder="1" applyAlignment="1">
      <alignment horizontal="center"/>
    </xf>
    <xf numFmtId="200" fontId="10" fillId="0" borderId="3" xfId="0" applyNumberFormat="1" applyFont="1" applyBorder="1" applyAlignment="1">
      <alignment horizontal="center"/>
    </xf>
    <xf numFmtId="3" fontId="10" fillId="0" borderId="6" xfId="0" applyNumberFormat="1" applyFont="1" applyBorder="1"/>
    <xf numFmtId="3" fontId="10" fillId="0" borderId="1" xfId="0" applyNumberFormat="1" applyFont="1" applyBorder="1" applyAlignment="1">
      <alignment horizontal="center"/>
    </xf>
    <xf numFmtId="3" fontId="10" fillId="0" borderId="27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2" xfId="0" applyNumberFormat="1" applyFont="1" applyBorder="1"/>
    <xf numFmtId="200" fontId="9" fillId="0" borderId="8" xfId="0" applyNumberFormat="1" applyFont="1" applyBorder="1" applyAlignment="1">
      <alignment horizontal="center"/>
    </xf>
    <xf numFmtId="187" fontId="9" fillId="0" borderId="5" xfId="1" applyFont="1" applyFill="1" applyBorder="1" applyAlignment="1">
      <alignment horizontal="center"/>
    </xf>
    <xf numFmtId="187" fontId="9" fillId="0" borderId="14" xfId="1" applyFont="1" applyFill="1" applyBorder="1"/>
    <xf numFmtId="187" fontId="9" fillId="0" borderId="15" xfId="1" applyFont="1" applyFill="1" applyBorder="1"/>
    <xf numFmtId="187" fontId="10" fillId="0" borderId="0" xfId="1" applyFont="1" applyFill="1"/>
    <xf numFmtId="187" fontId="9" fillId="0" borderId="2" xfId="1" applyFont="1" applyFill="1" applyBorder="1" applyAlignment="1">
      <alignment horizontal="center"/>
    </xf>
    <xf numFmtId="187" fontId="9" fillId="0" borderId="0" xfId="1" applyFont="1" applyFill="1" applyBorder="1" applyAlignment="1">
      <alignment horizontal="center"/>
    </xf>
    <xf numFmtId="187" fontId="9" fillId="0" borderId="5" xfId="1" applyFont="1" applyFill="1" applyBorder="1"/>
    <xf numFmtId="187" fontId="9" fillId="0" borderId="10" xfId="1" applyFont="1" applyFill="1" applyBorder="1"/>
    <xf numFmtId="187" fontId="9" fillId="0" borderId="2" xfId="1" applyFont="1" applyFill="1" applyBorder="1"/>
    <xf numFmtId="187" fontId="10" fillId="0" borderId="6" xfId="1" applyFont="1" applyFill="1" applyBorder="1" applyAlignment="1">
      <alignment horizontal="center"/>
    </xf>
    <xf numFmtId="187" fontId="9" fillId="0" borderId="16" xfId="1" applyFont="1" applyFill="1" applyBorder="1" applyAlignment="1">
      <alignment horizontal="center"/>
    </xf>
    <xf numFmtId="187" fontId="9" fillId="0" borderId="13" xfId="1" applyFont="1" applyFill="1" applyBorder="1" applyAlignment="1">
      <alignment horizontal="center"/>
    </xf>
    <xf numFmtId="193" fontId="10" fillId="0" borderId="8" xfId="1" applyNumberFormat="1" applyFont="1" applyFill="1" applyBorder="1" applyAlignment="1">
      <alignment horizontal="center" shrinkToFit="1"/>
    </xf>
    <xf numFmtId="187" fontId="10" fillId="0" borderId="1" xfId="1" applyFont="1" applyFill="1" applyBorder="1" applyAlignment="1">
      <alignment horizontal="center"/>
    </xf>
    <xf numFmtId="187" fontId="10" fillId="0" borderId="8" xfId="1" applyFont="1" applyFill="1" applyBorder="1" applyAlignment="1">
      <alignment horizontal="left" shrinkToFit="1"/>
    </xf>
    <xf numFmtId="187" fontId="10" fillId="0" borderId="3" xfId="1" applyFont="1" applyFill="1" applyBorder="1" applyAlignment="1">
      <alignment horizontal="center"/>
    </xf>
    <xf numFmtId="187" fontId="10" fillId="0" borderId="30" xfId="1" applyFont="1" applyFill="1" applyBorder="1" applyAlignment="1">
      <alignment horizontal="center"/>
    </xf>
    <xf numFmtId="187" fontId="10" fillId="0" borderId="2" xfId="1" applyFont="1" applyFill="1" applyBorder="1" applyAlignment="1">
      <alignment horizontal="center"/>
    </xf>
    <xf numFmtId="187" fontId="10" fillId="0" borderId="9" xfId="1" applyFont="1" applyFill="1" applyBorder="1"/>
    <xf numFmtId="187" fontId="10" fillId="0" borderId="11" xfId="1" applyFont="1" applyFill="1" applyBorder="1"/>
    <xf numFmtId="187" fontId="9" fillId="0" borderId="6" xfId="1" applyFont="1" applyFill="1" applyBorder="1"/>
    <xf numFmtId="187" fontId="36" fillId="0" borderId="35" xfId="1" applyFont="1" applyBorder="1" applyAlignment="1">
      <alignment horizontal="center"/>
    </xf>
    <xf numFmtId="189" fontId="10" fillId="0" borderId="3" xfId="1" applyNumberFormat="1" applyFont="1" applyBorder="1" applyAlignment="1">
      <alignment horizontal="center"/>
    </xf>
    <xf numFmtId="187" fontId="36" fillId="0" borderId="32" xfId="1" applyFont="1" applyBorder="1" applyAlignment="1">
      <alignment horizontal="center"/>
    </xf>
    <xf numFmtId="189" fontId="17" fillId="0" borderId="8" xfId="1" applyNumberFormat="1" applyFont="1" applyFill="1" applyBorder="1" applyAlignment="1"/>
    <xf numFmtId="189" fontId="17" fillId="0" borderId="8" xfId="1" applyNumberFormat="1" applyFont="1" applyFill="1" applyBorder="1" applyAlignment="1">
      <alignment horizontal="right"/>
    </xf>
    <xf numFmtId="187" fontId="17" fillId="0" borderId="8" xfId="1" applyFont="1" applyFill="1" applyBorder="1" applyAlignment="1">
      <alignment horizontal="center"/>
    </xf>
    <xf numFmtId="187" fontId="17" fillId="0" borderId="8" xfId="1" applyFont="1" applyFill="1" applyBorder="1" applyAlignment="1">
      <alignment horizontal="right"/>
    </xf>
    <xf numFmtId="189" fontId="16" fillId="0" borderId="8" xfId="1" applyNumberFormat="1" applyFont="1" applyFill="1" applyBorder="1" applyAlignment="1"/>
    <xf numFmtId="187" fontId="17" fillId="0" borderId="8" xfId="1" applyFont="1" applyFill="1" applyBorder="1" applyAlignment="1">
      <alignment horizontal="right" shrinkToFit="1"/>
    </xf>
    <xf numFmtId="187" fontId="10" fillId="0" borderId="5" xfId="1" applyFont="1" applyBorder="1" applyAlignment="1">
      <alignment horizontal="center" vertical="center" shrinkToFit="1"/>
    </xf>
    <xf numFmtId="187" fontId="10" fillId="3" borderId="8" xfId="1" applyFont="1" applyFill="1" applyBorder="1" applyAlignment="1">
      <alignment horizontal="center" vertical="center" shrinkToFit="1"/>
    </xf>
    <xf numFmtId="187" fontId="10" fillId="3" borderId="8" xfId="1" applyFont="1" applyFill="1" applyBorder="1" applyAlignment="1">
      <alignment horizontal="left" vertical="center" shrinkToFit="1"/>
    </xf>
    <xf numFmtId="187" fontId="10" fillId="0" borderId="2" xfId="1" applyFont="1" applyBorder="1" applyAlignment="1">
      <alignment horizontal="center" vertical="center"/>
    </xf>
    <xf numFmtId="187" fontId="10" fillId="0" borderId="3" xfId="1" applyFont="1" applyBorder="1" applyAlignment="1">
      <alignment horizontal="center" vertical="center" shrinkToFit="1"/>
    </xf>
    <xf numFmtId="187" fontId="10" fillId="0" borderId="3" xfId="1" applyFont="1" applyBorder="1" applyAlignment="1">
      <alignment horizontal="center" vertical="center"/>
    </xf>
    <xf numFmtId="187" fontId="10" fillId="0" borderId="11" xfId="1" applyFont="1" applyFill="1" applyBorder="1" applyAlignment="1">
      <alignment horizontal="center" vertical="center"/>
    </xf>
    <xf numFmtId="187" fontId="10" fillId="0" borderId="11" xfId="1" applyFont="1" applyBorder="1" applyAlignment="1">
      <alignment horizontal="center" vertical="center"/>
    </xf>
    <xf numFmtId="187" fontId="9" fillId="0" borderId="8" xfId="1" applyFont="1" applyBorder="1" applyAlignment="1">
      <alignment horizontal="center" vertical="center" shrinkToFit="1"/>
    </xf>
    <xf numFmtId="187" fontId="9" fillId="0" borderId="8" xfId="1" applyFont="1" applyBorder="1" applyAlignment="1">
      <alignment horizontal="center" vertical="center"/>
    </xf>
    <xf numFmtId="2" fontId="37" fillId="0" borderId="8" xfId="0" applyNumberFormat="1" applyFont="1" applyBorder="1" applyAlignment="1">
      <alignment horizontal="center"/>
    </xf>
    <xf numFmtId="2" fontId="38" fillId="0" borderId="8" xfId="0" applyNumberFormat="1" applyFont="1" applyBorder="1" applyAlignment="1">
      <alignment horizontal="center"/>
    </xf>
    <xf numFmtId="187" fontId="38" fillId="0" borderId="8" xfId="1" applyFont="1" applyFill="1" applyBorder="1" applyAlignment="1">
      <alignment horizontal="center" vertical="center" shrinkToFit="1"/>
    </xf>
    <xf numFmtId="0" fontId="10" fillId="0" borderId="27" xfId="0" applyFont="1" applyBorder="1" applyAlignment="1">
      <alignment horizontal="center"/>
    </xf>
    <xf numFmtId="187" fontId="9" fillId="0" borderId="8" xfId="1" applyFont="1" applyFill="1" applyBorder="1" applyAlignment="1">
      <alignment horizontal="center" vertical="center" shrinkToFit="1"/>
    </xf>
    <xf numFmtId="193" fontId="10" fillId="0" borderId="8" xfId="1" applyNumberFormat="1" applyFont="1" applyFill="1" applyBorder="1" applyAlignment="1">
      <alignment horizontal="center"/>
    </xf>
    <xf numFmtId="187" fontId="10" fillId="0" borderId="8" xfId="1" applyFont="1" applyFill="1" applyBorder="1" applyAlignment="1">
      <alignment horizontal="center"/>
    </xf>
    <xf numFmtId="187" fontId="9" fillId="3" borderId="8" xfId="1" applyFont="1" applyFill="1" applyBorder="1" applyAlignment="1">
      <alignment horizontal="left" vertical="center" shrinkToFit="1"/>
    </xf>
    <xf numFmtId="4" fontId="14" fillId="0" borderId="8" xfId="0" applyNumberFormat="1" applyFont="1" applyBorder="1" applyAlignment="1">
      <alignment horizontal="center"/>
    </xf>
    <xf numFmtId="4" fontId="14" fillId="0" borderId="8" xfId="1" applyNumberFormat="1" applyFont="1" applyBorder="1" applyAlignment="1">
      <alignment horizontal="center"/>
    </xf>
    <xf numFmtId="4" fontId="14" fillId="0" borderId="8" xfId="1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vertical="top" wrapText="1"/>
    </xf>
    <xf numFmtId="0" fontId="10" fillId="0" borderId="6" xfId="0" applyFont="1" applyBorder="1" applyAlignment="1">
      <alignment vertical="top"/>
    </xf>
    <xf numFmtId="0" fontId="10" fillId="0" borderId="8" xfId="0" applyFont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2" fillId="0" borderId="0" xfId="0" applyFo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89" fontId="5" fillId="0" borderId="0" xfId="1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16" fillId="0" borderId="28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8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187" fontId="16" fillId="3" borderId="18" xfId="1" applyFont="1" applyFill="1" applyBorder="1" applyAlignment="1">
      <alignment horizontal="center" shrinkToFit="1"/>
    </xf>
    <xf numFmtId="187" fontId="16" fillId="3" borderId="15" xfId="1" applyFont="1" applyFill="1" applyBorder="1" applyAlignment="1">
      <alignment horizontal="center" shrinkToFi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shrinkToFit="1"/>
    </xf>
    <xf numFmtId="0" fontId="23" fillId="0" borderId="14" xfId="0" applyFont="1" applyBorder="1"/>
    <xf numFmtId="0" fontId="23" fillId="0" borderId="15" xfId="0" applyFont="1" applyBorder="1"/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189" fontId="24" fillId="0" borderId="5" xfId="1" applyNumberFormat="1" applyFont="1" applyBorder="1" applyAlignment="1">
      <alignment horizontal="center" vertical="center"/>
    </xf>
    <xf numFmtId="189" fontId="24" fillId="0" borderId="6" xfId="1" applyNumberFormat="1" applyFont="1" applyBorder="1" applyAlignment="1">
      <alignment horizontal="center" vertical="center"/>
    </xf>
    <xf numFmtId="187" fontId="9" fillId="0" borderId="0" xfId="1" applyFont="1" applyAlignment="1">
      <alignment horizontal="center"/>
    </xf>
    <xf numFmtId="187" fontId="9" fillId="0" borderId="0" xfId="1" applyFont="1" applyAlignment="1">
      <alignment horizontal="center" vertical="center" shrinkToFit="1"/>
    </xf>
    <xf numFmtId="187" fontId="9" fillId="0" borderId="18" xfId="1" applyFont="1" applyBorder="1" applyAlignment="1">
      <alignment horizontal="center" vertical="center"/>
    </xf>
    <xf numFmtId="187" fontId="9" fillId="0" borderId="14" xfId="1" applyFont="1" applyBorder="1" applyAlignment="1">
      <alignment horizontal="center" vertical="center"/>
    </xf>
    <xf numFmtId="187" fontId="9" fillId="0" borderId="15" xfId="1" applyFont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 wrapText="1"/>
    </xf>
    <xf numFmtId="187" fontId="10" fillId="0" borderId="0" xfId="1" applyFont="1" applyBorder="1" applyAlignment="1">
      <alignment vertical="center" wrapText="1"/>
    </xf>
    <xf numFmtId="187" fontId="10" fillId="0" borderId="0" xfId="1" applyFont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6" xfId="0" applyFont="1" applyBorder="1"/>
    <xf numFmtId="0" fontId="9" fillId="0" borderId="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87" fontId="9" fillId="0" borderId="18" xfId="1" applyFont="1" applyBorder="1" applyAlignment="1">
      <alignment horizontal="center"/>
    </xf>
    <xf numFmtId="187" fontId="9" fillId="0" borderId="14" xfId="1" applyFont="1" applyBorder="1" applyAlignment="1">
      <alignment horizontal="center"/>
    </xf>
    <xf numFmtId="187" fontId="9" fillId="0" borderId="15" xfId="1" applyFont="1" applyBorder="1" applyAlignment="1">
      <alignment horizontal="center"/>
    </xf>
    <xf numFmtId="187" fontId="9" fillId="0" borderId="0" xfId="1" applyFont="1" applyAlignment="1">
      <alignment horizontal="center" shrinkToFit="1"/>
    </xf>
    <xf numFmtId="187" fontId="9" fillId="0" borderId="0" xfId="1" applyFont="1" applyBorder="1" applyAlignment="1">
      <alignment horizontal="center"/>
    </xf>
    <xf numFmtId="187" fontId="9" fillId="0" borderId="14" xfId="1" applyFont="1" applyFill="1" applyBorder="1" applyAlignment="1">
      <alignment horizontal="center"/>
    </xf>
    <xf numFmtId="187" fontId="9" fillId="0" borderId="18" xfId="1" applyFont="1" applyFill="1" applyBorder="1" applyAlignment="1">
      <alignment horizontal="center"/>
    </xf>
    <xf numFmtId="187" fontId="9" fillId="0" borderId="15" xfId="1" applyFont="1" applyFill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left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7" fontId="8" fillId="0" borderId="18" xfId="1" applyFont="1" applyBorder="1" applyAlignment="1">
      <alignment horizontal="center"/>
    </xf>
    <xf numFmtId="187" fontId="8" fillId="0" borderId="15" xfId="1" applyFont="1" applyBorder="1" applyAlignment="1">
      <alignment horizontal="center"/>
    </xf>
    <xf numFmtId="0" fontId="21" fillId="0" borderId="2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14" fontId="11" fillId="0" borderId="29" xfId="0" applyNumberFormat="1" applyFont="1" applyBorder="1" applyAlignment="1">
      <alignment horizontal="center" vertical="center" wrapText="1"/>
    </xf>
    <xf numFmtId="14" fontId="11" fillId="0" borderId="25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14" fontId="10" fillId="0" borderId="29" xfId="0" applyNumberFormat="1" applyFont="1" applyBorder="1" applyAlignment="1">
      <alignment horizontal="center" vertical="center" wrapText="1"/>
    </xf>
    <xf numFmtId="14" fontId="10" fillId="0" borderId="2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199" fontId="10" fillId="0" borderId="5" xfId="0" applyNumberFormat="1" applyFont="1" applyBorder="1" applyAlignment="1">
      <alignment horizontal="center" vertical="top"/>
    </xf>
    <xf numFmtId="199" fontId="10" fillId="0" borderId="6" xfId="0" applyNumberFormat="1" applyFont="1" applyBorder="1" applyAlignment="1">
      <alignment horizontal="center" vertical="top"/>
    </xf>
    <xf numFmtId="0" fontId="31" fillId="0" borderId="28" xfId="0" applyFont="1" applyBorder="1" applyAlignment="1">
      <alignment horizontal="left" vertical="top"/>
    </xf>
    <xf numFmtId="0" fontId="31" fillId="0" borderId="16" xfId="0" applyFont="1" applyBorder="1" applyAlignment="1">
      <alignment horizontal="left" vertical="top"/>
    </xf>
    <xf numFmtId="0" fontId="31" fillId="0" borderId="12" xfId="0" applyFont="1" applyBorder="1" applyAlignment="1">
      <alignment horizontal="left" vertical="top"/>
    </xf>
    <xf numFmtId="0" fontId="31" fillId="0" borderId="13" xfId="0" applyFont="1" applyBorder="1" applyAlignment="1">
      <alignment horizontal="left" vertical="top"/>
    </xf>
  </cellXfs>
  <cellStyles count="5">
    <cellStyle name="Comma" xfId="1" builtinId="3"/>
    <cellStyle name="Normal" xfId="0" builtinId="0"/>
    <cellStyle name="เครื่องหมายจุลภาค 2" xfId="2" xr:uid="{00000000-0005-0000-0000-000001000000}"/>
    <cellStyle name="จุลภาค 4 2 2" xfId="4" xr:uid="{50DA5CAA-4AD7-40FB-B0D6-0CCD6EEDC7EB}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FF63-14B4-461C-8752-6920B4770535}">
  <dimension ref="A2:AB125"/>
  <sheetViews>
    <sheetView zoomScaleNormal="100" workbookViewId="0">
      <selection activeCell="B120" sqref="B120:H120"/>
    </sheetView>
  </sheetViews>
  <sheetFormatPr defaultColWidth="11.25" defaultRowHeight="21"/>
  <cols>
    <col min="1" max="1" width="17.375" style="116" customWidth="1"/>
    <col min="2" max="2" width="14.625" style="114" customWidth="1"/>
    <col min="3" max="3" width="13" style="114" customWidth="1"/>
    <col min="4" max="4" width="14.5" style="114" customWidth="1"/>
    <col min="5" max="5" width="16.625" style="114" customWidth="1"/>
    <col min="6" max="6" width="9.875" style="114" customWidth="1"/>
    <col min="7" max="7" width="13.25" style="114" customWidth="1"/>
    <col min="8" max="8" width="15.875" style="114" customWidth="1"/>
    <col min="9" max="9" width="13.75" style="114" customWidth="1"/>
    <col min="10" max="10" width="20.5" style="114" hidden="1" customWidth="1"/>
    <col min="11" max="11" width="11.25" style="114"/>
    <col min="12" max="12" width="15.125" style="114" customWidth="1"/>
    <col min="13" max="13" width="15.5" style="114" customWidth="1"/>
    <col min="14" max="14" width="20.375" style="114" customWidth="1"/>
    <col min="15" max="16" width="11.25" style="114"/>
    <col min="17" max="17" width="11.75" style="114" bestFit="1" customWidth="1"/>
    <col min="18" max="16384" width="11.25" style="114"/>
  </cols>
  <sheetData>
    <row r="2" spans="1:28">
      <c r="A2" s="460" t="s">
        <v>385</v>
      </c>
      <c r="B2" s="460"/>
      <c r="C2" s="460"/>
      <c r="D2" s="460"/>
      <c r="E2" s="460"/>
      <c r="F2" s="460"/>
      <c r="G2" s="460"/>
      <c r="H2" s="460"/>
      <c r="I2" s="460"/>
      <c r="J2" s="460"/>
      <c r="K2" s="113" t="s">
        <v>99</v>
      </c>
      <c r="L2" s="113">
        <v>2275</v>
      </c>
      <c r="M2" s="113">
        <v>1996</v>
      </c>
      <c r="N2" s="113">
        <v>1140</v>
      </c>
      <c r="O2" s="113">
        <v>1097</v>
      </c>
      <c r="P2" s="113">
        <f>SUM(L2:O2)</f>
        <v>6508</v>
      </c>
      <c r="Q2" s="113" t="s">
        <v>100</v>
      </c>
      <c r="R2" s="113">
        <v>1428</v>
      </c>
      <c r="S2" s="113">
        <v>1323</v>
      </c>
      <c r="T2" s="113">
        <v>851</v>
      </c>
      <c r="U2" s="113">
        <v>985</v>
      </c>
      <c r="V2" s="113">
        <f>SUM(R2:U2)</f>
        <v>4587</v>
      </c>
      <c r="W2" s="113"/>
      <c r="X2" s="113"/>
      <c r="Y2" s="113"/>
      <c r="Z2" s="113"/>
      <c r="AA2" s="113"/>
      <c r="AB2" s="113"/>
    </row>
    <row r="3" spans="1:28">
      <c r="A3" s="460" t="s">
        <v>446</v>
      </c>
      <c r="B3" s="460"/>
      <c r="C3" s="460"/>
      <c r="D3" s="460"/>
      <c r="E3" s="460"/>
      <c r="F3" s="460"/>
      <c r="G3" s="460"/>
      <c r="H3" s="460"/>
      <c r="I3" s="460"/>
      <c r="J3" s="460"/>
      <c r="K3" s="113" t="s">
        <v>101</v>
      </c>
      <c r="L3" s="113">
        <v>11253</v>
      </c>
      <c r="M3" s="113">
        <v>8633</v>
      </c>
      <c r="N3" s="113">
        <v>5061</v>
      </c>
      <c r="O3" s="113">
        <v>5769</v>
      </c>
      <c r="P3" s="113">
        <f t="shared" ref="P3:P9" si="0">SUM(L3:O3)</f>
        <v>30716</v>
      </c>
      <c r="Q3" s="113" t="s">
        <v>102</v>
      </c>
      <c r="R3" s="113">
        <v>5692</v>
      </c>
      <c r="S3" s="113">
        <v>4392</v>
      </c>
      <c r="T3" s="113">
        <v>2567</v>
      </c>
      <c r="U3" s="113">
        <v>2864</v>
      </c>
      <c r="V3" s="113">
        <f t="shared" ref="V3:V9" si="1">SUM(R3:U3)</f>
        <v>15515</v>
      </c>
      <c r="W3" s="113" t="s">
        <v>103</v>
      </c>
      <c r="X3" s="113">
        <v>5561</v>
      </c>
      <c r="Y3" s="115">
        <v>4241</v>
      </c>
      <c r="Z3" s="113">
        <v>2494</v>
      </c>
      <c r="AA3" s="113">
        <v>2920</v>
      </c>
      <c r="AB3" s="113">
        <f>SUM(X3:AA3)</f>
        <v>15216</v>
      </c>
    </row>
    <row r="4" spans="1:28">
      <c r="A4" s="461" t="s">
        <v>104</v>
      </c>
      <c r="B4" s="461"/>
      <c r="C4" s="461"/>
      <c r="D4" s="461"/>
      <c r="E4" s="461"/>
      <c r="F4" s="461"/>
      <c r="G4" s="461"/>
      <c r="H4" s="461"/>
      <c r="I4" s="461"/>
      <c r="J4" s="461"/>
      <c r="K4" s="113" t="s">
        <v>105</v>
      </c>
      <c r="L4" s="113">
        <v>9647</v>
      </c>
      <c r="M4" s="113">
        <v>4852</v>
      </c>
      <c r="N4" s="113">
        <v>3989</v>
      </c>
      <c r="O4" s="113">
        <v>3390</v>
      </c>
      <c r="P4" s="113">
        <f t="shared" si="0"/>
        <v>21878</v>
      </c>
      <c r="Q4" s="113" t="s">
        <v>102</v>
      </c>
      <c r="R4" s="113">
        <v>4853</v>
      </c>
      <c r="S4" s="113">
        <v>3001</v>
      </c>
      <c r="T4" s="113">
        <v>2030</v>
      </c>
      <c r="U4" s="113">
        <v>1686</v>
      </c>
      <c r="V4" s="113">
        <f t="shared" si="1"/>
        <v>11570</v>
      </c>
      <c r="W4" s="113" t="s">
        <v>103</v>
      </c>
      <c r="X4" s="113">
        <v>4794</v>
      </c>
      <c r="Y4" s="113">
        <v>2913</v>
      </c>
      <c r="Z4" s="113">
        <v>1959</v>
      </c>
      <c r="AA4" s="113">
        <v>1704</v>
      </c>
      <c r="AB4" s="113">
        <f t="shared" ref="AB4:AB9" si="2">SUM(X4:AA4)</f>
        <v>11370</v>
      </c>
    </row>
    <row r="5" spans="1:28">
      <c r="A5" s="459" t="s">
        <v>454</v>
      </c>
      <c r="B5" s="459"/>
      <c r="C5" s="459"/>
      <c r="D5" s="459"/>
      <c r="E5" s="459"/>
      <c r="F5" s="459"/>
      <c r="G5" s="459"/>
      <c r="H5" s="459"/>
      <c r="I5" s="459"/>
      <c r="J5" s="459"/>
      <c r="K5" s="113" t="s">
        <v>106</v>
      </c>
      <c r="L5" s="113">
        <v>34044</v>
      </c>
      <c r="M5" s="113">
        <v>33222</v>
      </c>
      <c r="N5" s="113">
        <v>33775</v>
      </c>
      <c r="O5" s="113">
        <v>11207</v>
      </c>
      <c r="P5" s="113">
        <f t="shared" si="0"/>
        <v>112248</v>
      </c>
      <c r="Q5" s="113" t="s">
        <v>107</v>
      </c>
      <c r="R5" s="113">
        <v>26974</v>
      </c>
      <c r="S5" s="113">
        <v>29542</v>
      </c>
      <c r="T5" s="113">
        <v>26204</v>
      </c>
      <c r="U5" s="113">
        <v>10774</v>
      </c>
      <c r="V5" s="113">
        <f t="shared" si="1"/>
        <v>93494</v>
      </c>
      <c r="W5" s="113" t="s">
        <v>108</v>
      </c>
      <c r="X5" s="113">
        <v>7070</v>
      </c>
      <c r="Y5" s="113">
        <v>3680</v>
      </c>
      <c r="Z5" s="113">
        <v>7571</v>
      </c>
      <c r="AA5" s="113">
        <v>433</v>
      </c>
      <c r="AB5" s="113">
        <f t="shared" si="2"/>
        <v>18754</v>
      </c>
    </row>
    <row r="6" spans="1:28">
      <c r="A6" s="459" t="s">
        <v>386</v>
      </c>
      <c r="B6" s="459"/>
      <c r="C6" s="459"/>
      <c r="D6" s="459"/>
      <c r="E6" s="459"/>
      <c r="F6" s="459"/>
      <c r="G6" s="459"/>
      <c r="H6" s="459"/>
      <c r="I6" s="459"/>
      <c r="J6" s="459"/>
      <c r="K6" s="113" t="s">
        <v>107</v>
      </c>
      <c r="L6" s="113">
        <v>26975</v>
      </c>
      <c r="M6" s="113">
        <v>29542</v>
      </c>
      <c r="N6" s="113">
        <v>26204</v>
      </c>
      <c r="O6" s="113">
        <v>10774</v>
      </c>
      <c r="P6" s="113">
        <f t="shared" si="0"/>
        <v>93495</v>
      </c>
      <c r="Q6" s="113" t="s">
        <v>109</v>
      </c>
      <c r="R6" s="113">
        <v>23752</v>
      </c>
      <c r="S6" s="113">
        <v>28496</v>
      </c>
      <c r="T6" s="113">
        <v>25256</v>
      </c>
      <c r="U6" s="113">
        <v>10588</v>
      </c>
      <c r="V6" s="113">
        <f t="shared" si="1"/>
        <v>88092</v>
      </c>
      <c r="W6" s="113" t="s">
        <v>110</v>
      </c>
      <c r="X6" s="113">
        <v>3276</v>
      </c>
      <c r="Y6" s="113">
        <v>1046</v>
      </c>
      <c r="Z6" s="113">
        <v>948</v>
      </c>
      <c r="AA6" s="113">
        <v>186</v>
      </c>
      <c r="AB6" s="113">
        <f t="shared" si="2"/>
        <v>5456</v>
      </c>
    </row>
    <row r="7" spans="1:28">
      <c r="A7" s="459" t="s">
        <v>111</v>
      </c>
      <c r="B7" s="459"/>
      <c r="C7" s="459"/>
      <c r="D7" s="459"/>
      <c r="E7" s="459"/>
      <c r="F7" s="459"/>
      <c r="G7" s="459"/>
      <c r="H7" s="459"/>
      <c r="I7" s="459"/>
      <c r="J7" s="459"/>
      <c r="K7" s="113" t="s">
        <v>112</v>
      </c>
      <c r="L7" s="117">
        <v>21528</v>
      </c>
      <c r="M7" s="117">
        <v>28398</v>
      </c>
      <c r="N7" s="117">
        <v>25203</v>
      </c>
      <c r="O7" s="117">
        <v>10507</v>
      </c>
      <c r="P7" s="113">
        <f t="shared" si="0"/>
        <v>85636</v>
      </c>
      <c r="Q7" s="117" t="s">
        <v>113</v>
      </c>
      <c r="R7" s="117">
        <v>0</v>
      </c>
      <c r="S7" s="117">
        <v>0</v>
      </c>
      <c r="T7" s="117"/>
      <c r="U7" s="117"/>
      <c r="V7" s="113">
        <f t="shared" si="1"/>
        <v>0</v>
      </c>
      <c r="W7" s="117" t="s">
        <v>114</v>
      </c>
      <c r="X7" s="113">
        <v>17856</v>
      </c>
      <c r="Y7" s="113">
        <v>25223</v>
      </c>
      <c r="Z7" s="113">
        <v>23412</v>
      </c>
      <c r="AA7" s="113">
        <v>9152</v>
      </c>
      <c r="AB7" s="113">
        <f t="shared" si="2"/>
        <v>75643</v>
      </c>
    </row>
    <row r="8" spans="1:28">
      <c r="A8" s="459" t="s">
        <v>115</v>
      </c>
      <c r="B8" s="459"/>
      <c r="C8" s="459"/>
      <c r="D8" s="459"/>
      <c r="E8" s="459"/>
      <c r="F8" s="459"/>
      <c r="G8" s="459"/>
      <c r="H8" s="459"/>
      <c r="I8" s="459"/>
      <c r="J8" s="459"/>
      <c r="K8" s="113" t="s">
        <v>21</v>
      </c>
      <c r="L8" s="113">
        <v>3148</v>
      </c>
      <c r="M8" s="113">
        <v>2299</v>
      </c>
      <c r="N8" s="113">
        <v>1466</v>
      </c>
      <c r="O8" s="113">
        <v>1003</v>
      </c>
      <c r="P8" s="113">
        <f t="shared" si="0"/>
        <v>7916</v>
      </c>
      <c r="Q8" s="113" t="s">
        <v>22</v>
      </c>
      <c r="R8" s="113">
        <v>405</v>
      </c>
      <c r="S8" s="113">
        <v>527</v>
      </c>
      <c r="T8" s="113">
        <v>170</v>
      </c>
      <c r="U8" s="113">
        <v>205</v>
      </c>
      <c r="V8" s="113">
        <f t="shared" si="1"/>
        <v>1307</v>
      </c>
      <c r="W8" s="113" t="s">
        <v>116</v>
      </c>
      <c r="X8" s="113">
        <v>112</v>
      </c>
      <c r="Y8" s="113">
        <v>336</v>
      </c>
      <c r="Z8" s="113">
        <v>135</v>
      </c>
      <c r="AA8" s="113">
        <v>146</v>
      </c>
      <c r="AB8" s="113">
        <f t="shared" si="2"/>
        <v>729</v>
      </c>
    </row>
    <row r="9" spans="1:28">
      <c r="A9" s="461" t="s">
        <v>278</v>
      </c>
      <c r="B9" s="461"/>
      <c r="C9" s="461"/>
      <c r="D9" s="461"/>
      <c r="E9" s="461"/>
      <c r="F9" s="461"/>
      <c r="G9" s="461"/>
      <c r="H9" s="461"/>
      <c r="I9" s="461"/>
      <c r="J9" s="461"/>
      <c r="K9" s="113" t="s">
        <v>117</v>
      </c>
      <c r="L9" s="113">
        <v>7</v>
      </c>
      <c r="M9" s="113">
        <v>13</v>
      </c>
      <c r="N9" s="113">
        <v>20</v>
      </c>
      <c r="O9" s="113">
        <v>1</v>
      </c>
      <c r="P9" s="113">
        <f t="shared" si="0"/>
        <v>41</v>
      </c>
      <c r="Q9" s="113" t="s">
        <v>118</v>
      </c>
      <c r="R9" s="113">
        <v>12</v>
      </c>
      <c r="S9" s="113">
        <v>54</v>
      </c>
      <c r="T9" s="113">
        <v>33</v>
      </c>
      <c r="U9" s="113">
        <v>26</v>
      </c>
      <c r="V9" s="113">
        <f t="shared" si="1"/>
        <v>125</v>
      </c>
      <c r="W9" s="113" t="s">
        <v>119</v>
      </c>
      <c r="X9" s="113">
        <v>32</v>
      </c>
      <c r="Y9" s="113">
        <v>44</v>
      </c>
      <c r="Z9" s="113">
        <v>20</v>
      </c>
      <c r="AA9" s="113">
        <v>55</v>
      </c>
      <c r="AB9" s="113">
        <f t="shared" si="2"/>
        <v>151</v>
      </c>
    </row>
    <row r="10" spans="1:28">
      <c r="A10" s="459" t="s">
        <v>459</v>
      </c>
      <c r="B10" s="459"/>
      <c r="C10" s="459"/>
      <c r="D10" s="459"/>
      <c r="E10" s="459"/>
      <c r="F10" s="459"/>
      <c r="G10" s="459"/>
      <c r="H10" s="459"/>
      <c r="I10" s="459"/>
      <c r="J10" s="459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</row>
    <row r="11" spans="1:28">
      <c r="A11" s="459" t="s">
        <v>460</v>
      </c>
      <c r="B11" s="459"/>
      <c r="C11" s="459"/>
      <c r="D11" s="459"/>
      <c r="E11" s="459"/>
      <c r="F11" s="459"/>
      <c r="G11" s="459"/>
      <c r="H11" s="459"/>
      <c r="I11" s="459"/>
      <c r="J11" s="459"/>
      <c r="L11" s="459"/>
      <c r="M11" s="459"/>
      <c r="N11" s="459"/>
      <c r="O11" s="459"/>
      <c r="P11" s="459"/>
      <c r="Q11" s="459"/>
      <c r="R11" s="459"/>
      <c r="S11" s="459"/>
      <c r="T11" s="459"/>
      <c r="U11" s="459"/>
      <c r="V11" s="459"/>
    </row>
    <row r="12" spans="1:28">
      <c r="A12" s="459" t="s">
        <v>461</v>
      </c>
      <c r="B12" s="459"/>
      <c r="C12" s="459"/>
      <c r="D12" s="459"/>
      <c r="E12" s="459"/>
      <c r="F12" s="459"/>
      <c r="G12" s="459"/>
      <c r="H12" s="459"/>
      <c r="I12" s="459"/>
      <c r="J12" s="459"/>
    </row>
    <row r="13" spans="1:28">
      <c r="A13" s="459" t="s">
        <v>462</v>
      </c>
      <c r="B13" s="459"/>
      <c r="C13" s="459"/>
      <c r="D13" s="459"/>
      <c r="E13" s="459"/>
      <c r="F13" s="459"/>
      <c r="G13" s="459"/>
      <c r="H13" s="459"/>
      <c r="I13" s="459"/>
    </row>
    <row r="14" spans="1:28">
      <c r="A14" s="461" t="s">
        <v>120</v>
      </c>
      <c r="B14" s="461"/>
      <c r="C14" s="461"/>
      <c r="D14" s="461"/>
      <c r="E14" s="461"/>
      <c r="F14" s="461"/>
      <c r="G14" s="461"/>
      <c r="H14" s="461"/>
      <c r="I14" s="461"/>
    </row>
    <row r="15" spans="1:28">
      <c r="A15" s="459" t="s">
        <v>121</v>
      </c>
      <c r="B15" s="459"/>
      <c r="C15" s="459"/>
      <c r="D15" s="459"/>
      <c r="E15" s="459"/>
      <c r="F15" s="459"/>
      <c r="G15" s="459"/>
      <c r="H15" s="459"/>
      <c r="I15" s="459"/>
    </row>
    <row r="16" spans="1:28">
      <c r="A16" s="459" t="s">
        <v>187</v>
      </c>
      <c r="B16" s="459"/>
      <c r="C16" s="459"/>
      <c r="D16" s="459"/>
      <c r="E16" s="459"/>
      <c r="F16" s="459"/>
      <c r="G16" s="459"/>
      <c r="H16" s="459"/>
      <c r="I16" s="459"/>
    </row>
    <row r="17" spans="1:21">
      <c r="A17" s="459" t="s">
        <v>186</v>
      </c>
      <c r="B17" s="459"/>
      <c r="C17" s="459"/>
      <c r="D17" s="459"/>
      <c r="E17" s="459"/>
      <c r="F17" s="459"/>
      <c r="G17" s="459"/>
      <c r="H17" s="459"/>
      <c r="I17" s="459"/>
    </row>
    <row r="18" spans="1:21" ht="23.1" customHeight="1">
      <c r="A18" s="112"/>
    </row>
    <row r="19" spans="1:21" ht="23.1" customHeight="1">
      <c r="A19" s="462" t="s">
        <v>122</v>
      </c>
      <c r="B19" s="118" t="s">
        <v>123</v>
      </c>
      <c r="C19" s="118" t="s">
        <v>124</v>
      </c>
      <c r="D19" s="119" t="s">
        <v>277</v>
      </c>
      <c r="E19" s="120" t="s">
        <v>26</v>
      </c>
      <c r="F19" s="119" t="s">
        <v>28</v>
      </c>
      <c r="G19" s="121" t="s">
        <v>125</v>
      </c>
      <c r="H19" s="119" t="s">
        <v>126</v>
      </c>
      <c r="I19" s="122" t="s">
        <v>32</v>
      </c>
      <c r="K19" s="123"/>
    </row>
    <row r="20" spans="1:21" ht="23.1" customHeight="1">
      <c r="A20" s="463"/>
      <c r="B20" s="124" t="s">
        <v>24</v>
      </c>
      <c r="C20" s="124" t="s">
        <v>24</v>
      </c>
      <c r="D20" s="125" t="s">
        <v>24</v>
      </c>
      <c r="E20" s="126" t="s">
        <v>27</v>
      </c>
      <c r="F20" s="125" t="s">
        <v>29</v>
      </c>
      <c r="G20" s="127" t="s">
        <v>279</v>
      </c>
      <c r="H20" s="125" t="s">
        <v>31</v>
      </c>
      <c r="I20" s="128" t="s">
        <v>0</v>
      </c>
    </row>
    <row r="21" spans="1:21" ht="23.1" customHeight="1">
      <c r="A21" s="129" t="s">
        <v>203</v>
      </c>
      <c r="B21" s="130"/>
      <c r="C21" s="130"/>
      <c r="D21" s="130"/>
      <c r="E21" s="130"/>
      <c r="F21" s="130"/>
      <c r="G21" s="130"/>
      <c r="H21" s="130"/>
      <c r="I21" s="130"/>
    </row>
    <row r="22" spans="1:21" ht="23.1" customHeight="1">
      <c r="A22" s="129" t="s">
        <v>127</v>
      </c>
      <c r="B22" s="131"/>
      <c r="C22" s="131"/>
      <c r="D22" s="131"/>
      <c r="E22" s="130"/>
      <c r="F22" s="132"/>
      <c r="G22" s="133"/>
      <c r="H22" s="134"/>
      <c r="I22" s="131"/>
    </row>
    <row r="23" spans="1:21" ht="23.1" customHeight="1">
      <c r="A23" s="129" t="s">
        <v>128</v>
      </c>
      <c r="B23" s="130"/>
      <c r="C23" s="130"/>
      <c r="D23" s="134"/>
      <c r="E23" s="130"/>
      <c r="F23" s="132"/>
      <c r="G23" s="133"/>
      <c r="H23" s="134"/>
      <c r="I23" s="135"/>
    </row>
    <row r="24" spans="1:21" ht="23.1" customHeight="1">
      <c r="A24" s="129" t="s">
        <v>129</v>
      </c>
      <c r="B24" s="465"/>
      <c r="C24" s="466"/>
      <c r="D24" s="466"/>
      <c r="E24" s="466"/>
      <c r="F24" s="466"/>
      <c r="G24" s="466"/>
      <c r="H24" s="466"/>
      <c r="I24" s="467"/>
      <c r="U24" s="136"/>
    </row>
    <row r="25" spans="1:21" ht="23.1" customHeight="1">
      <c r="B25" s="137"/>
      <c r="C25" s="137"/>
      <c r="D25" s="138"/>
      <c r="E25" s="139"/>
      <c r="F25" s="138"/>
      <c r="G25" s="140"/>
      <c r="H25" s="138"/>
      <c r="I25" s="141"/>
    </row>
    <row r="26" spans="1:21" ht="23.1" customHeight="1">
      <c r="A26" s="468" t="s">
        <v>122</v>
      </c>
      <c r="B26" s="142" t="s">
        <v>124</v>
      </c>
      <c r="C26" s="142" t="s">
        <v>190</v>
      </c>
      <c r="D26" s="143" t="s">
        <v>26</v>
      </c>
      <c r="E26" s="144" t="s">
        <v>28</v>
      </c>
      <c r="F26" s="143" t="s">
        <v>125</v>
      </c>
      <c r="G26" s="145" t="s">
        <v>126</v>
      </c>
      <c r="H26" s="143" t="s">
        <v>32</v>
      </c>
      <c r="I26" s="468" t="s">
        <v>10</v>
      </c>
    </row>
    <row r="27" spans="1:21">
      <c r="A27" s="469"/>
      <c r="B27" s="146" t="s">
        <v>24</v>
      </c>
      <c r="C27" s="146" t="s">
        <v>24</v>
      </c>
      <c r="D27" s="147" t="s">
        <v>27</v>
      </c>
      <c r="E27" s="148" t="s">
        <v>29</v>
      </c>
      <c r="F27" s="147" t="s">
        <v>279</v>
      </c>
      <c r="G27" s="149" t="s">
        <v>31</v>
      </c>
      <c r="H27" s="147" t="s">
        <v>0</v>
      </c>
      <c r="I27" s="469"/>
    </row>
    <row r="28" spans="1:21">
      <c r="A28" s="129" t="s">
        <v>201</v>
      </c>
      <c r="B28" s="152">
        <v>40425.25</v>
      </c>
      <c r="C28" s="152">
        <v>38101.25</v>
      </c>
      <c r="D28" s="449">
        <v>185</v>
      </c>
      <c r="E28" s="152">
        <v>7048.7312500000007</v>
      </c>
      <c r="F28" s="450">
        <v>48</v>
      </c>
      <c r="G28" s="132">
        <v>338.33910000000003</v>
      </c>
      <c r="H28" s="152">
        <v>1542</v>
      </c>
      <c r="I28" s="154"/>
    </row>
    <row r="29" spans="1:21">
      <c r="A29" s="155" t="s">
        <v>202</v>
      </c>
      <c r="B29" s="156">
        <v>5456</v>
      </c>
      <c r="C29" s="156">
        <v>3595</v>
      </c>
      <c r="D29" s="157">
        <v>500</v>
      </c>
      <c r="E29" s="158">
        <v>1798</v>
      </c>
      <c r="F29" s="157">
        <v>90</v>
      </c>
      <c r="G29" s="158">
        <v>161.82</v>
      </c>
      <c r="H29" s="156">
        <v>805</v>
      </c>
      <c r="I29" s="159"/>
    </row>
    <row r="30" spans="1:21">
      <c r="A30" s="129" t="s">
        <v>241</v>
      </c>
      <c r="B30" s="451">
        <v>37</v>
      </c>
      <c r="C30" s="451">
        <v>15</v>
      </c>
      <c r="D30" s="132">
        <v>450</v>
      </c>
      <c r="E30" s="132">
        <v>6.7500000000000009</v>
      </c>
      <c r="F30" s="132">
        <v>450</v>
      </c>
      <c r="G30" s="132">
        <v>3.0375000000000001</v>
      </c>
      <c r="H30" s="451">
        <v>62</v>
      </c>
      <c r="I30" s="154"/>
    </row>
    <row r="31" spans="1:21">
      <c r="A31" s="129" t="s">
        <v>130</v>
      </c>
      <c r="B31" s="152">
        <v>4703</v>
      </c>
      <c r="C31" s="152">
        <v>2984</v>
      </c>
      <c r="D31" s="452">
        <v>500</v>
      </c>
      <c r="E31" s="152">
        <v>1492</v>
      </c>
      <c r="F31" s="152">
        <v>90</v>
      </c>
      <c r="G31" s="152">
        <v>134.27999999999997</v>
      </c>
      <c r="H31" s="152">
        <v>805</v>
      </c>
      <c r="I31" s="154"/>
    </row>
    <row r="32" spans="1:21">
      <c r="A32" s="129" t="s">
        <v>131</v>
      </c>
      <c r="B32" s="152">
        <v>148</v>
      </c>
      <c r="C32" s="152">
        <v>125</v>
      </c>
      <c r="D32" s="452">
        <v>480</v>
      </c>
      <c r="E32" s="132">
        <v>60</v>
      </c>
      <c r="F32" s="132">
        <v>60</v>
      </c>
      <c r="G32" s="152">
        <v>3.9</v>
      </c>
      <c r="H32" s="152">
        <v>353</v>
      </c>
      <c r="I32" s="154"/>
    </row>
    <row r="33" spans="1:10">
      <c r="A33" s="129" t="s">
        <v>132</v>
      </c>
      <c r="B33" s="152">
        <v>35</v>
      </c>
      <c r="C33" s="152">
        <v>35</v>
      </c>
      <c r="D33" s="452">
        <v>450</v>
      </c>
      <c r="E33" s="132">
        <v>15.750000000000002</v>
      </c>
      <c r="F33" s="132">
        <v>65</v>
      </c>
      <c r="G33" s="152">
        <v>1.0237499999999999</v>
      </c>
      <c r="H33" s="152">
        <v>156</v>
      </c>
      <c r="I33" s="154"/>
    </row>
    <row r="34" spans="1:10">
      <c r="A34" s="129" t="s">
        <v>133</v>
      </c>
      <c r="B34" s="152">
        <v>92</v>
      </c>
      <c r="C34" s="152">
        <v>62</v>
      </c>
      <c r="D34" s="452">
        <v>423.75</v>
      </c>
      <c r="E34" s="132">
        <v>26.099999999999998</v>
      </c>
      <c r="F34" s="132">
        <v>65</v>
      </c>
      <c r="G34" s="152">
        <v>1.6964999999999999</v>
      </c>
      <c r="H34" s="152">
        <v>117</v>
      </c>
      <c r="I34" s="154"/>
    </row>
    <row r="35" spans="1:10">
      <c r="A35" s="129" t="s">
        <v>134</v>
      </c>
      <c r="B35" s="152">
        <v>56</v>
      </c>
      <c r="C35" s="152">
        <v>18</v>
      </c>
      <c r="D35" s="132">
        <v>480</v>
      </c>
      <c r="E35" s="132">
        <v>8.64</v>
      </c>
      <c r="F35" s="132">
        <v>150</v>
      </c>
      <c r="G35" s="152">
        <v>1.296</v>
      </c>
      <c r="H35" s="152">
        <v>62</v>
      </c>
      <c r="I35" s="154"/>
    </row>
    <row r="36" spans="1:10">
      <c r="A36" s="129" t="s">
        <v>135</v>
      </c>
      <c r="B36" s="152">
        <v>385</v>
      </c>
      <c r="C36" s="152">
        <v>356</v>
      </c>
      <c r="D36" s="450">
        <v>420</v>
      </c>
      <c r="E36" s="132">
        <v>134.4</v>
      </c>
      <c r="F36" s="132">
        <v>50</v>
      </c>
      <c r="G36" s="152">
        <v>6.72</v>
      </c>
      <c r="H36" s="152">
        <v>594</v>
      </c>
      <c r="I36" s="154"/>
    </row>
    <row r="37" spans="1:10">
      <c r="A37" s="129" t="s">
        <v>204</v>
      </c>
      <c r="B37" s="152">
        <v>650</v>
      </c>
      <c r="C37" s="152">
        <v>612</v>
      </c>
      <c r="D37" s="152">
        <v>15</v>
      </c>
      <c r="E37" s="132">
        <v>9.18</v>
      </c>
      <c r="F37" s="152">
        <v>40</v>
      </c>
      <c r="G37" s="132">
        <v>0.36720000000000008</v>
      </c>
      <c r="H37" s="152">
        <v>461</v>
      </c>
      <c r="I37" s="154"/>
      <c r="J37" s="114" t="s">
        <v>1</v>
      </c>
    </row>
    <row r="38" spans="1:10">
      <c r="A38" s="129" t="s">
        <v>205</v>
      </c>
      <c r="B38" s="449">
        <v>75</v>
      </c>
      <c r="C38" s="449">
        <v>71</v>
      </c>
      <c r="D38" s="449">
        <v>20</v>
      </c>
      <c r="E38" s="449">
        <v>1.42</v>
      </c>
      <c r="F38" s="449">
        <v>15</v>
      </c>
      <c r="G38" s="449">
        <v>1.125</v>
      </c>
      <c r="H38" s="449">
        <v>213</v>
      </c>
      <c r="I38" s="154"/>
    </row>
    <row r="39" spans="1:10">
      <c r="A39" s="129" t="s">
        <v>206</v>
      </c>
      <c r="B39" s="152">
        <v>156</v>
      </c>
      <c r="C39" s="152">
        <v>156</v>
      </c>
      <c r="D39" s="152">
        <v>0</v>
      </c>
      <c r="E39" s="152">
        <v>0</v>
      </c>
      <c r="F39" s="132">
        <v>0</v>
      </c>
      <c r="G39" s="152">
        <v>0</v>
      </c>
      <c r="H39" s="152">
        <v>310</v>
      </c>
      <c r="I39" s="154"/>
      <c r="J39" s="114" t="s">
        <v>1</v>
      </c>
    </row>
    <row r="40" spans="1:10">
      <c r="A40" s="129" t="s">
        <v>207</v>
      </c>
      <c r="B40" s="449">
        <v>15</v>
      </c>
      <c r="C40" s="449">
        <v>15</v>
      </c>
      <c r="D40" s="449">
        <v>0</v>
      </c>
      <c r="E40" s="449">
        <v>0</v>
      </c>
      <c r="F40" s="449">
        <v>0</v>
      </c>
      <c r="G40" s="449">
        <v>0</v>
      </c>
      <c r="H40" s="449">
        <v>310</v>
      </c>
      <c r="I40" s="154"/>
    </row>
    <row r="41" spans="1:10">
      <c r="A41" s="129" t="s">
        <v>208</v>
      </c>
      <c r="B41" s="152">
        <v>48</v>
      </c>
      <c r="C41" s="152">
        <v>48</v>
      </c>
      <c r="D41" s="450">
        <v>3000</v>
      </c>
      <c r="E41" s="132">
        <v>144</v>
      </c>
      <c r="F41" s="449">
        <v>90</v>
      </c>
      <c r="G41" s="132">
        <v>12.96</v>
      </c>
      <c r="H41" s="152">
        <v>4</v>
      </c>
      <c r="I41" s="154"/>
    </row>
    <row r="42" spans="1:10">
      <c r="A42" s="129" t="s">
        <v>209</v>
      </c>
      <c r="B42" s="150"/>
      <c r="C42" s="150"/>
      <c r="D42" s="150"/>
      <c r="E42" s="132"/>
      <c r="F42" s="134"/>
      <c r="G42" s="132"/>
      <c r="H42" s="150"/>
      <c r="I42" s="154"/>
    </row>
    <row r="43" spans="1:10">
      <c r="A43" s="129" t="s">
        <v>210</v>
      </c>
      <c r="B43" s="150"/>
      <c r="C43" s="150"/>
      <c r="D43" s="153"/>
      <c r="E43" s="132"/>
      <c r="F43" s="151"/>
      <c r="G43" s="132"/>
      <c r="H43" s="150"/>
      <c r="I43" s="154"/>
    </row>
    <row r="44" spans="1:10">
      <c r="A44" s="129" t="s">
        <v>211</v>
      </c>
      <c r="B44" s="150"/>
      <c r="C44" s="150"/>
      <c r="D44" s="153"/>
      <c r="E44" s="132"/>
      <c r="F44" s="134"/>
      <c r="G44" s="132"/>
      <c r="H44" s="150"/>
      <c r="I44" s="154"/>
    </row>
    <row r="45" spans="1:10">
      <c r="A45" s="129" t="s">
        <v>212</v>
      </c>
      <c r="B45" s="152">
        <v>35</v>
      </c>
      <c r="C45" s="152">
        <v>29</v>
      </c>
      <c r="D45" s="450">
        <v>800</v>
      </c>
      <c r="E45" s="152">
        <v>23.200000000000003</v>
      </c>
      <c r="F45" s="152">
        <v>40</v>
      </c>
      <c r="G45" s="152">
        <v>0.92800000000000005</v>
      </c>
      <c r="H45" s="152">
        <v>208</v>
      </c>
      <c r="I45" s="154"/>
    </row>
    <row r="46" spans="1:10">
      <c r="A46" s="129" t="s">
        <v>213</v>
      </c>
      <c r="B46" s="150"/>
      <c r="C46" s="150"/>
      <c r="D46" s="153"/>
      <c r="E46" s="132"/>
      <c r="F46" s="151"/>
      <c r="G46" s="132"/>
      <c r="H46" s="150"/>
      <c r="I46" s="154"/>
    </row>
    <row r="47" spans="1:10">
      <c r="A47" s="129" t="s">
        <v>214</v>
      </c>
      <c r="B47" s="152">
        <v>1.75</v>
      </c>
      <c r="C47" s="152">
        <v>1.75</v>
      </c>
      <c r="D47" s="152">
        <v>600</v>
      </c>
      <c r="E47" s="152">
        <v>3.5</v>
      </c>
      <c r="F47" s="132">
        <v>15</v>
      </c>
      <c r="G47" s="152">
        <v>5.2499999999999998E-2</v>
      </c>
      <c r="H47" s="152">
        <v>21</v>
      </c>
      <c r="I47" s="132"/>
      <c r="J47" s="114" t="s">
        <v>1</v>
      </c>
    </row>
    <row r="48" spans="1:10">
      <c r="A48" s="129" t="s">
        <v>215</v>
      </c>
      <c r="B48" s="132">
        <v>6</v>
      </c>
      <c r="C48" s="132">
        <v>6</v>
      </c>
      <c r="D48" s="132">
        <v>2000</v>
      </c>
      <c r="E48" s="132">
        <v>12</v>
      </c>
      <c r="F48" s="132">
        <v>30</v>
      </c>
      <c r="G48" s="132">
        <v>0.3600000000000001</v>
      </c>
      <c r="H48" s="132">
        <v>23</v>
      </c>
      <c r="I48" s="132"/>
    </row>
    <row r="49" spans="1:13">
      <c r="A49" s="129" t="s">
        <v>216</v>
      </c>
      <c r="B49" s="150"/>
      <c r="C49" s="150"/>
      <c r="D49" s="134"/>
      <c r="E49" s="152"/>
      <c r="F49" s="134"/>
      <c r="G49" s="152"/>
      <c r="H49" s="150"/>
      <c r="I49" s="154"/>
    </row>
    <row r="50" spans="1:13">
      <c r="A50" s="129" t="s">
        <v>217</v>
      </c>
      <c r="B50" s="150"/>
      <c r="C50" s="150"/>
      <c r="D50" s="134"/>
      <c r="E50" s="152"/>
      <c r="F50" s="134"/>
      <c r="G50" s="152"/>
      <c r="H50" s="150"/>
      <c r="I50" s="154"/>
    </row>
    <row r="51" spans="1:13">
      <c r="A51" s="129" t="s">
        <v>218</v>
      </c>
      <c r="B51" s="150"/>
      <c r="C51" s="150"/>
      <c r="D51" s="134"/>
      <c r="E51" s="152"/>
      <c r="F51" s="134"/>
      <c r="G51" s="152"/>
      <c r="H51" s="150"/>
      <c r="I51" s="154"/>
    </row>
    <row r="52" spans="1:13">
      <c r="A52" s="129" t="s">
        <v>219</v>
      </c>
      <c r="B52" s="152">
        <v>17.25</v>
      </c>
      <c r="C52" s="152">
        <v>17</v>
      </c>
      <c r="D52" s="450">
        <v>400</v>
      </c>
      <c r="E52" s="132">
        <v>6.8000000000000007</v>
      </c>
      <c r="F52" s="132">
        <v>20</v>
      </c>
      <c r="G52" s="132">
        <v>0.13600000000000001</v>
      </c>
      <c r="H52" s="152">
        <v>65</v>
      </c>
      <c r="I52" s="154"/>
    </row>
    <row r="53" spans="1:13">
      <c r="A53" s="129" t="s">
        <v>220</v>
      </c>
      <c r="B53" s="152">
        <v>24</v>
      </c>
      <c r="C53" s="152">
        <v>23</v>
      </c>
      <c r="D53" s="450">
        <v>400</v>
      </c>
      <c r="E53" s="132">
        <v>9.2000000000000011</v>
      </c>
      <c r="F53" s="132">
        <v>25</v>
      </c>
      <c r="G53" s="132">
        <v>0.23</v>
      </c>
      <c r="H53" s="152">
        <v>65</v>
      </c>
      <c r="I53" s="154"/>
    </row>
    <row r="54" spans="1:13">
      <c r="A54" s="129" t="s">
        <v>221</v>
      </c>
      <c r="B54" s="150"/>
      <c r="C54" s="150"/>
      <c r="D54" s="134"/>
      <c r="E54" s="132"/>
      <c r="F54" s="134"/>
      <c r="G54" s="132"/>
      <c r="H54" s="150"/>
      <c r="I54" s="154"/>
    </row>
    <row r="55" spans="1:13">
      <c r="A55" s="129" t="s">
        <v>222</v>
      </c>
      <c r="B55" s="150"/>
      <c r="C55" s="150"/>
      <c r="D55" s="153"/>
      <c r="E55" s="152"/>
      <c r="F55" s="150"/>
      <c r="G55" s="152"/>
      <c r="H55" s="150"/>
      <c r="I55" s="154"/>
    </row>
    <row r="56" spans="1:13">
      <c r="A56" s="129" t="s">
        <v>223</v>
      </c>
      <c r="B56" s="150"/>
      <c r="C56" s="150"/>
      <c r="D56" s="153"/>
      <c r="E56" s="152"/>
      <c r="F56" s="134"/>
      <c r="G56" s="152"/>
      <c r="H56" s="150"/>
      <c r="I56" s="154"/>
    </row>
    <row r="57" spans="1:13">
      <c r="A57" s="129" t="s">
        <v>224</v>
      </c>
      <c r="B57" s="150"/>
      <c r="C57" s="150"/>
      <c r="D57" s="134"/>
      <c r="E57" s="152"/>
      <c r="F57" s="134"/>
      <c r="G57" s="152"/>
      <c r="H57" s="150"/>
      <c r="I57" s="154"/>
    </row>
    <row r="58" spans="1:13">
      <c r="A58" s="129" t="s">
        <v>225</v>
      </c>
      <c r="B58" s="150"/>
      <c r="C58" s="150"/>
      <c r="D58" s="134"/>
      <c r="E58" s="152"/>
      <c r="F58" s="134"/>
      <c r="G58" s="152"/>
      <c r="H58" s="150"/>
      <c r="I58" s="154"/>
    </row>
    <row r="59" spans="1:13">
      <c r="A59" s="129" t="s">
        <v>226</v>
      </c>
      <c r="B59" s="150"/>
      <c r="C59" s="150"/>
      <c r="D59" s="134"/>
      <c r="E59" s="152"/>
      <c r="F59" s="134"/>
      <c r="G59" s="152"/>
      <c r="H59" s="150"/>
      <c r="I59" s="154"/>
    </row>
    <row r="60" spans="1:13">
      <c r="A60" s="129" t="s">
        <v>243</v>
      </c>
      <c r="B60" s="150"/>
      <c r="C60" s="150"/>
      <c r="D60" s="134"/>
      <c r="E60" s="152"/>
      <c r="F60" s="134"/>
      <c r="G60" s="152"/>
      <c r="H60" s="150"/>
      <c r="I60" s="154"/>
    </row>
    <row r="61" spans="1:13">
      <c r="A61" s="129" t="s">
        <v>244</v>
      </c>
      <c r="B61" s="150"/>
      <c r="C61" s="150"/>
      <c r="D61" s="134"/>
      <c r="E61" s="152"/>
      <c r="F61" s="134"/>
      <c r="G61" s="152"/>
      <c r="H61" s="150"/>
      <c r="I61" s="154"/>
    </row>
    <row r="62" spans="1:13">
      <c r="A62" s="129" t="s">
        <v>245</v>
      </c>
      <c r="B62" s="150"/>
      <c r="C62" s="150"/>
      <c r="D62" s="153"/>
      <c r="E62" s="152"/>
      <c r="F62" s="153"/>
      <c r="G62" s="152"/>
      <c r="H62" s="150"/>
      <c r="I62" s="154"/>
    </row>
    <row r="63" spans="1:13">
      <c r="A63" s="129" t="s">
        <v>246</v>
      </c>
      <c r="B63" s="150"/>
      <c r="C63" s="150"/>
      <c r="D63" s="153"/>
      <c r="E63" s="152"/>
      <c r="F63" s="153"/>
      <c r="G63" s="152"/>
      <c r="H63" s="150"/>
      <c r="I63" s="154"/>
    </row>
    <row r="64" spans="1:13">
      <c r="A64" s="129" t="s">
        <v>247</v>
      </c>
      <c r="B64" s="150"/>
      <c r="C64" s="150"/>
      <c r="D64" s="134"/>
      <c r="E64" s="132"/>
      <c r="F64" s="134"/>
      <c r="G64" s="152"/>
      <c r="H64" s="150"/>
      <c r="I64" s="154"/>
      <c r="M64" s="136"/>
    </row>
    <row r="65" spans="1:10">
      <c r="A65" s="160" t="s">
        <v>136</v>
      </c>
      <c r="B65" s="156">
        <f>SUM(B30:B64)</f>
        <v>6484</v>
      </c>
      <c r="C65" s="156">
        <f t="shared" ref="C65:H65" si="3">SUM(C30:C64)</f>
        <v>4573.75</v>
      </c>
      <c r="D65" s="156">
        <f t="shared" si="3"/>
        <v>10438.75</v>
      </c>
      <c r="E65" s="156">
        <f t="shared" si="3"/>
        <v>1952.9400000000003</v>
      </c>
      <c r="F65" s="156">
        <f t="shared" si="3"/>
        <v>1205</v>
      </c>
      <c r="G65" s="156">
        <f t="shared" si="3"/>
        <v>168.11244999999997</v>
      </c>
      <c r="H65" s="156">
        <f t="shared" si="3"/>
        <v>3829</v>
      </c>
      <c r="I65" s="159"/>
    </row>
    <row r="66" spans="1:10">
      <c r="A66" s="129" t="s">
        <v>248</v>
      </c>
      <c r="B66" s="152">
        <v>27</v>
      </c>
      <c r="C66" s="152">
        <v>27</v>
      </c>
      <c r="D66" s="450">
        <v>1600</v>
      </c>
      <c r="E66" s="132">
        <v>43.2</v>
      </c>
      <c r="F66" s="449">
        <v>9</v>
      </c>
      <c r="G66" s="132">
        <v>0.38879999999999998</v>
      </c>
      <c r="H66" s="152">
        <v>131</v>
      </c>
      <c r="I66" s="154"/>
    </row>
    <row r="67" spans="1:10">
      <c r="A67" s="129" t="s">
        <v>249</v>
      </c>
      <c r="B67" s="150"/>
      <c r="C67" s="150"/>
      <c r="D67" s="134"/>
      <c r="E67" s="152"/>
      <c r="F67" s="134"/>
      <c r="G67" s="152"/>
      <c r="H67" s="150"/>
      <c r="I67" s="154"/>
    </row>
    <row r="68" spans="1:10">
      <c r="A68" s="161" t="s">
        <v>250</v>
      </c>
      <c r="B68" s="150"/>
      <c r="C68" s="150"/>
      <c r="D68" s="134"/>
      <c r="E68" s="152"/>
      <c r="F68" s="134"/>
      <c r="G68" s="152"/>
      <c r="H68" s="150"/>
      <c r="I68" s="154"/>
    </row>
    <row r="69" spans="1:10">
      <c r="A69" s="129" t="s">
        <v>251</v>
      </c>
      <c r="B69" s="152">
        <v>28</v>
      </c>
      <c r="C69" s="152">
        <v>20</v>
      </c>
      <c r="D69" s="132">
        <v>180</v>
      </c>
      <c r="E69" s="152">
        <v>3.6000000000000005</v>
      </c>
      <c r="F69" s="132">
        <v>25</v>
      </c>
      <c r="G69" s="152">
        <v>9.0000000000000011E-2</v>
      </c>
      <c r="H69" s="152">
        <v>17</v>
      </c>
      <c r="I69" s="154"/>
    </row>
    <row r="70" spans="1:10">
      <c r="A70" s="129" t="s">
        <v>252</v>
      </c>
      <c r="B70" s="152">
        <v>45.5</v>
      </c>
      <c r="C70" s="152">
        <v>45.5</v>
      </c>
      <c r="D70" s="449">
        <v>1500</v>
      </c>
      <c r="E70" s="132">
        <v>68.25</v>
      </c>
      <c r="F70" s="132">
        <v>5</v>
      </c>
      <c r="G70" s="132">
        <v>0.34125</v>
      </c>
      <c r="H70" s="152">
        <v>2</v>
      </c>
      <c r="I70" s="154"/>
    </row>
    <row r="71" spans="1:10">
      <c r="A71" s="129" t="s">
        <v>253</v>
      </c>
      <c r="B71" s="150"/>
      <c r="C71" s="150"/>
      <c r="D71" s="153"/>
      <c r="E71" s="132"/>
      <c r="F71" s="134"/>
      <c r="G71" s="132"/>
      <c r="H71" s="150"/>
      <c r="I71" s="154"/>
    </row>
    <row r="72" spans="1:10">
      <c r="A72" s="129" t="s">
        <v>254</v>
      </c>
      <c r="B72" s="150"/>
      <c r="C72" s="150"/>
      <c r="D72" s="153"/>
      <c r="E72" s="132"/>
      <c r="F72" s="134"/>
      <c r="G72" s="132"/>
      <c r="H72" s="150"/>
      <c r="I72" s="154"/>
    </row>
    <row r="73" spans="1:10">
      <c r="A73" s="129" t="s">
        <v>255</v>
      </c>
      <c r="B73" s="150"/>
      <c r="C73" s="150"/>
      <c r="D73" s="134"/>
      <c r="E73" s="132"/>
      <c r="F73" s="134"/>
      <c r="G73" s="132"/>
      <c r="H73" s="150"/>
      <c r="I73" s="154"/>
    </row>
    <row r="74" spans="1:10">
      <c r="A74" s="129" t="s">
        <v>256</v>
      </c>
      <c r="B74" s="152">
        <v>25</v>
      </c>
      <c r="C74" s="152">
        <v>25</v>
      </c>
      <c r="D74" s="450">
        <v>2000</v>
      </c>
      <c r="E74" s="132">
        <v>50</v>
      </c>
      <c r="F74" s="132">
        <v>5</v>
      </c>
      <c r="G74" s="132">
        <v>0.25</v>
      </c>
      <c r="H74" s="152">
        <v>242</v>
      </c>
      <c r="I74" s="154"/>
      <c r="J74" s="114" t="s">
        <v>1</v>
      </c>
    </row>
    <row r="75" spans="1:10">
      <c r="A75" s="129" t="s">
        <v>257</v>
      </c>
      <c r="B75" s="449">
        <v>78</v>
      </c>
      <c r="C75" s="449">
        <v>73</v>
      </c>
      <c r="D75" s="449">
        <v>1400</v>
      </c>
      <c r="E75" s="449">
        <v>102.19999999999999</v>
      </c>
      <c r="F75" s="449">
        <v>55</v>
      </c>
      <c r="G75" s="449">
        <v>5.6209999999999987</v>
      </c>
      <c r="H75" s="449">
        <v>304</v>
      </c>
      <c r="I75" s="154"/>
    </row>
    <row r="76" spans="1:10">
      <c r="A76" s="129" t="s">
        <v>258</v>
      </c>
      <c r="B76" s="150"/>
      <c r="C76" s="150"/>
      <c r="D76" s="151"/>
      <c r="E76" s="152"/>
      <c r="F76" s="134"/>
      <c r="G76" s="152"/>
      <c r="H76" s="150"/>
      <c r="I76" s="154"/>
    </row>
    <row r="77" spans="1:10">
      <c r="A77" s="129" t="s">
        <v>259</v>
      </c>
      <c r="B77" s="150"/>
      <c r="C77" s="150"/>
      <c r="D77" s="134"/>
      <c r="E77" s="152"/>
      <c r="F77" s="134"/>
      <c r="G77" s="152"/>
      <c r="H77" s="150"/>
      <c r="I77" s="154"/>
    </row>
    <row r="78" spans="1:10">
      <c r="A78" s="129" t="s">
        <v>260</v>
      </c>
      <c r="B78" s="150"/>
      <c r="C78" s="150"/>
      <c r="D78" s="134"/>
      <c r="E78" s="152"/>
      <c r="F78" s="134"/>
      <c r="G78" s="152"/>
      <c r="H78" s="150"/>
      <c r="I78" s="154"/>
    </row>
    <row r="79" spans="1:10">
      <c r="A79" s="129" t="s">
        <v>261</v>
      </c>
      <c r="B79" s="150"/>
      <c r="C79" s="150"/>
      <c r="D79" s="134"/>
      <c r="E79" s="152"/>
      <c r="F79" s="134"/>
      <c r="G79" s="152"/>
      <c r="H79" s="150"/>
      <c r="I79" s="154"/>
    </row>
    <row r="80" spans="1:10">
      <c r="A80" s="129" t="s">
        <v>262</v>
      </c>
      <c r="B80" s="150"/>
      <c r="C80" s="150"/>
      <c r="D80" s="134"/>
      <c r="E80" s="152"/>
      <c r="F80" s="134"/>
      <c r="G80" s="152"/>
      <c r="H80" s="150"/>
      <c r="I80" s="154"/>
    </row>
    <row r="81" spans="1:10">
      <c r="A81" s="129" t="s">
        <v>263</v>
      </c>
      <c r="B81" s="152">
        <v>10</v>
      </c>
      <c r="C81" s="152">
        <v>10</v>
      </c>
      <c r="D81" s="132">
        <v>1200</v>
      </c>
      <c r="E81" s="152">
        <v>12</v>
      </c>
      <c r="F81" s="132">
        <v>10</v>
      </c>
      <c r="G81" s="152">
        <v>0.12</v>
      </c>
      <c r="H81" s="152">
        <v>1</v>
      </c>
      <c r="I81" s="154"/>
    </row>
    <row r="82" spans="1:10">
      <c r="A82" s="129" t="s">
        <v>264</v>
      </c>
      <c r="B82" s="152">
        <v>7.5</v>
      </c>
      <c r="C82" s="152">
        <v>8</v>
      </c>
      <c r="D82" s="450">
        <v>1200</v>
      </c>
      <c r="E82" s="132">
        <v>9.6</v>
      </c>
      <c r="F82" s="449">
        <v>15</v>
      </c>
      <c r="G82" s="132">
        <v>0.14399999999999999</v>
      </c>
      <c r="H82" s="152">
        <v>184</v>
      </c>
      <c r="I82" s="154"/>
    </row>
    <row r="83" spans="1:10">
      <c r="A83" s="129" t="s">
        <v>265</v>
      </c>
      <c r="B83" s="150"/>
      <c r="C83" s="150"/>
      <c r="D83" s="153"/>
      <c r="E83" s="132"/>
      <c r="F83" s="151"/>
      <c r="G83" s="132"/>
      <c r="H83" s="150"/>
      <c r="I83" s="154"/>
    </row>
    <row r="84" spans="1:10">
      <c r="A84" s="160" t="s">
        <v>137</v>
      </c>
      <c r="B84" s="157">
        <f>SUM(B66:B83)</f>
        <v>221</v>
      </c>
      <c r="C84" s="157">
        <f t="shared" ref="C84:H84" si="4">SUM(C66:C83)</f>
        <v>208.5</v>
      </c>
      <c r="D84" s="157">
        <f t="shared" si="4"/>
        <v>9080</v>
      </c>
      <c r="E84" s="157">
        <f t="shared" si="4"/>
        <v>288.85000000000002</v>
      </c>
      <c r="F84" s="157">
        <f t="shared" si="4"/>
        <v>124</v>
      </c>
      <c r="G84" s="157">
        <f t="shared" si="4"/>
        <v>6.9550499999999991</v>
      </c>
      <c r="H84" s="157">
        <f t="shared" si="4"/>
        <v>881</v>
      </c>
      <c r="I84" s="159"/>
    </row>
    <row r="85" spans="1:10">
      <c r="A85" s="129" t="s">
        <v>269</v>
      </c>
      <c r="B85" s="152">
        <v>14</v>
      </c>
      <c r="C85" s="152">
        <v>14</v>
      </c>
      <c r="D85" s="450">
        <v>1600</v>
      </c>
      <c r="E85" s="152">
        <v>22.4</v>
      </c>
      <c r="F85" s="152">
        <v>60</v>
      </c>
      <c r="G85" s="152">
        <v>1.3440000000000001</v>
      </c>
      <c r="H85" s="152">
        <v>136</v>
      </c>
      <c r="I85" s="154"/>
    </row>
    <row r="86" spans="1:10">
      <c r="A86" s="129" t="s">
        <v>270</v>
      </c>
      <c r="B86" s="150"/>
      <c r="C86" s="150"/>
      <c r="D86" s="134"/>
      <c r="E86" s="152"/>
      <c r="F86" s="134"/>
      <c r="G86" s="152"/>
      <c r="H86" s="150"/>
      <c r="I86" s="154"/>
    </row>
    <row r="87" spans="1:10">
      <c r="A87" s="129" t="s">
        <v>271</v>
      </c>
      <c r="B87" s="152">
        <v>14</v>
      </c>
      <c r="C87" s="152">
        <v>14</v>
      </c>
      <c r="D87" s="450">
        <v>1400</v>
      </c>
      <c r="E87" s="152">
        <v>19.599999999999998</v>
      </c>
      <c r="F87" s="152">
        <v>30</v>
      </c>
      <c r="G87" s="132">
        <v>0.58800000000000008</v>
      </c>
      <c r="H87" s="152">
        <v>128</v>
      </c>
      <c r="I87" s="154"/>
      <c r="J87" s="114" t="s">
        <v>1</v>
      </c>
    </row>
    <row r="88" spans="1:10">
      <c r="A88" s="129" t="s">
        <v>272</v>
      </c>
      <c r="B88" s="449">
        <v>11</v>
      </c>
      <c r="C88" s="449">
        <v>11</v>
      </c>
      <c r="D88" s="449">
        <v>1200</v>
      </c>
      <c r="E88" s="449">
        <v>13.199999999999998</v>
      </c>
      <c r="F88" s="449">
        <v>40</v>
      </c>
      <c r="G88" s="449">
        <v>0.52800000000000002</v>
      </c>
      <c r="H88" s="449">
        <v>82</v>
      </c>
      <c r="I88" s="154"/>
    </row>
    <row r="89" spans="1:10">
      <c r="A89" s="129" t="s">
        <v>273</v>
      </c>
      <c r="B89" s="152">
        <v>12</v>
      </c>
      <c r="C89" s="152">
        <v>12</v>
      </c>
      <c r="D89" s="449">
        <v>750</v>
      </c>
      <c r="E89" s="132">
        <v>9</v>
      </c>
      <c r="F89" s="132">
        <v>180</v>
      </c>
      <c r="G89" s="152">
        <v>1.62</v>
      </c>
      <c r="H89" s="152">
        <v>82</v>
      </c>
      <c r="I89" s="154"/>
    </row>
    <row r="90" spans="1:10">
      <c r="A90" s="129" t="s">
        <v>228</v>
      </c>
      <c r="B90" s="150"/>
      <c r="C90" s="150"/>
      <c r="D90" s="150"/>
      <c r="E90" s="152"/>
      <c r="F90" s="150"/>
      <c r="G90" s="152"/>
      <c r="H90" s="150"/>
      <c r="I90" s="154"/>
    </row>
    <row r="91" spans="1:10">
      <c r="A91" s="129" t="s">
        <v>229</v>
      </c>
      <c r="B91" s="150"/>
      <c r="C91" s="150"/>
      <c r="D91" s="153"/>
      <c r="E91" s="152"/>
      <c r="F91" s="153"/>
      <c r="G91" s="152"/>
      <c r="H91" s="150"/>
      <c r="I91" s="154"/>
    </row>
    <row r="92" spans="1:10">
      <c r="A92" s="129" t="s">
        <v>230</v>
      </c>
      <c r="B92" s="150"/>
      <c r="C92" s="150"/>
      <c r="D92" s="153"/>
      <c r="E92" s="132"/>
      <c r="F92" s="153"/>
      <c r="G92" s="152"/>
      <c r="H92" s="150"/>
      <c r="I92" s="154"/>
    </row>
    <row r="93" spans="1:10">
      <c r="A93" s="129" t="s">
        <v>231</v>
      </c>
      <c r="B93" s="152">
        <v>16</v>
      </c>
      <c r="C93" s="152">
        <v>16</v>
      </c>
      <c r="D93" s="450">
        <v>1200</v>
      </c>
      <c r="E93" s="152">
        <v>19.2</v>
      </c>
      <c r="F93" s="450">
        <v>30</v>
      </c>
      <c r="G93" s="152">
        <v>0.57599999999999996</v>
      </c>
      <c r="H93" s="152">
        <v>144</v>
      </c>
      <c r="I93" s="154"/>
    </row>
    <row r="94" spans="1:10">
      <c r="A94" s="129" t="s">
        <v>232</v>
      </c>
      <c r="B94" s="150"/>
      <c r="C94" s="150"/>
      <c r="D94" s="134"/>
      <c r="E94" s="152"/>
      <c r="F94" s="134"/>
      <c r="G94" s="152"/>
      <c r="H94" s="150"/>
      <c r="I94" s="154"/>
    </row>
    <row r="95" spans="1:10">
      <c r="A95" s="129" t="s">
        <v>464</v>
      </c>
      <c r="B95" s="152">
        <v>3</v>
      </c>
      <c r="C95" s="152">
        <v>3</v>
      </c>
      <c r="D95" s="450">
        <v>2000</v>
      </c>
      <c r="E95" s="132">
        <v>6</v>
      </c>
      <c r="F95" s="449">
        <v>50</v>
      </c>
      <c r="G95" s="132">
        <v>0.30000000000000004</v>
      </c>
      <c r="H95" s="152">
        <v>155</v>
      </c>
      <c r="I95" s="154"/>
      <c r="J95" s="114" t="s">
        <v>1</v>
      </c>
    </row>
    <row r="96" spans="1:10">
      <c r="A96" s="129" t="s">
        <v>233</v>
      </c>
      <c r="B96" s="449">
        <v>10</v>
      </c>
      <c r="C96" s="449">
        <v>10</v>
      </c>
      <c r="D96" s="449">
        <v>1100</v>
      </c>
      <c r="E96" s="449">
        <v>11</v>
      </c>
      <c r="F96" s="449">
        <v>40</v>
      </c>
      <c r="G96" s="449">
        <v>0.49500000000000005</v>
      </c>
      <c r="H96" s="449">
        <v>86</v>
      </c>
      <c r="I96" s="154"/>
    </row>
    <row r="97" spans="1:10">
      <c r="A97" s="129" t="s">
        <v>234</v>
      </c>
      <c r="B97" s="152">
        <v>18</v>
      </c>
      <c r="C97" s="152">
        <v>18</v>
      </c>
      <c r="D97" s="132">
        <v>1200</v>
      </c>
      <c r="E97" s="132">
        <v>21.6</v>
      </c>
      <c r="F97" s="132">
        <v>40</v>
      </c>
      <c r="G97" s="132">
        <v>0.8640000000000001</v>
      </c>
      <c r="H97" s="152">
        <v>92</v>
      </c>
      <c r="I97" s="154"/>
    </row>
    <row r="98" spans="1:10">
      <c r="A98" s="129" t="s">
        <v>235</v>
      </c>
      <c r="B98" s="150"/>
      <c r="C98" s="150"/>
      <c r="D98" s="153"/>
      <c r="E98" s="132"/>
      <c r="F98" s="153"/>
      <c r="G98" s="132"/>
      <c r="H98" s="150"/>
      <c r="I98" s="154"/>
    </row>
    <row r="99" spans="1:10">
      <c r="A99" s="129" t="s">
        <v>236</v>
      </c>
      <c r="B99" s="150"/>
      <c r="C99" s="150"/>
      <c r="D99" s="134"/>
      <c r="E99" s="132"/>
      <c r="F99" s="134"/>
      <c r="G99" s="132"/>
      <c r="H99" s="150"/>
      <c r="I99" s="154"/>
    </row>
    <row r="100" spans="1:10">
      <c r="A100" s="129" t="s">
        <v>237</v>
      </c>
      <c r="B100" s="150"/>
      <c r="C100" s="150"/>
      <c r="D100" s="134"/>
      <c r="E100" s="132"/>
      <c r="F100" s="134"/>
      <c r="G100" s="132"/>
      <c r="H100" s="150"/>
      <c r="I100" s="154"/>
    </row>
    <row r="101" spans="1:10">
      <c r="A101" s="129" t="s">
        <v>238</v>
      </c>
      <c r="B101" s="150"/>
      <c r="C101" s="150"/>
      <c r="D101" s="134"/>
      <c r="E101" s="132"/>
      <c r="F101" s="134"/>
      <c r="G101" s="132"/>
      <c r="H101" s="150"/>
      <c r="I101" s="154"/>
    </row>
    <row r="102" spans="1:10">
      <c r="A102" s="129" t="s">
        <v>239</v>
      </c>
      <c r="B102" s="150"/>
      <c r="C102" s="150"/>
      <c r="D102" s="134"/>
      <c r="E102" s="132"/>
      <c r="F102" s="134"/>
      <c r="G102" s="132"/>
      <c r="H102" s="150"/>
      <c r="I102" s="154"/>
    </row>
    <row r="103" spans="1:10">
      <c r="A103" s="129" t="s">
        <v>274</v>
      </c>
      <c r="B103" s="150"/>
      <c r="C103" s="150"/>
      <c r="D103" s="134"/>
      <c r="E103" s="132"/>
      <c r="F103" s="134"/>
      <c r="G103" s="132"/>
      <c r="H103" s="150"/>
      <c r="I103" s="154"/>
    </row>
    <row r="104" spans="1:10">
      <c r="A104" s="129" t="s">
        <v>275</v>
      </c>
      <c r="B104" s="152">
        <v>1.75</v>
      </c>
      <c r="C104" s="152">
        <v>1.75</v>
      </c>
      <c r="D104" s="132">
        <v>240</v>
      </c>
      <c r="E104" s="132">
        <v>0.42</v>
      </c>
      <c r="F104" s="132">
        <v>140</v>
      </c>
      <c r="G104" s="132">
        <v>5.8799999999999991E-2</v>
      </c>
      <c r="H104" s="152">
        <v>48</v>
      </c>
      <c r="I104" s="154"/>
    </row>
    <row r="105" spans="1:10">
      <c r="A105" s="129" t="s">
        <v>276</v>
      </c>
      <c r="B105" s="150"/>
      <c r="C105" s="150"/>
      <c r="D105" s="134"/>
      <c r="E105" s="132"/>
      <c r="F105" s="134"/>
      <c r="G105" s="132"/>
      <c r="H105" s="150"/>
      <c r="I105" s="154"/>
    </row>
    <row r="106" spans="1:10">
      <c r="A106" s="129" t="s">
        <v>465</v>
      </c>
      <c r="B106" s="152">
        <v>4</v>
      </c>
      <c r="C106" s="152">
        <v>4</v>
      </c>
      <c r="D106" s="132">
        <v>2300</v>
      </c>
      <c r="E106" s="132">
        <v>9.1999999999999993</v>
      </c>
      <c r="F106" s="132">
        <v>60</v>
      </c>
      <c r="G106" s="132">
        <v>0.55200000000000005</v>
      </c>
      <c r="H106" s="152">
        <v>126</v>
      </c>
      <c r="I106" s="132"/>
      <c r="J106" s="114" t="s">
        <v>1</v>
      </c>
    </row>
    <row r="107" spans="1:10">
      <c r="A107" s="129" t="s">
        <v>466</v>
      </c>
      <c r="B107" s="449">
        <v>4.5</v>
      </c>
      <c r="C107" s="449">
        <v>4.5</v>
      </c>
      <c r="D107" s="449">
        <v>2500</v>
      </c>
      <c r="E107" s="449">
        <v>11.25</v>
      </c>
      <c r="F107" s="449">
        <v>60</v>
      </c>
      <c r="G107" s="449">
        <v>0.67499999999999993</v>
      </c>
      <c r="H107" s="449">
        <v>146</v>
      </c>
      <c r="I107" s="132"/>
    </row>
    <row r="108" spans="1:10">
      <c r="A108" s="160" t="s">
        <v>138</v>
      </c>
      <c r="B108" s="158">
        <f>SUM(B85:B107)</f>
        <v>108.25</v>
      </c>
      <c r="C108" s="158">
        <f t="shared" ref="C108:H108" si="5">SUM(C85:C107)</f>
        <v>108.25</v>
      </c>
      <c r="D108" s="158">
        <f t="shared" si="5"/>
        <v>15490</v>
      </c>
      <c r="E108" s="158">
        <f t="shared" si="5"/>
        <v>142.87</v>
      </c>
      <c r="F108" s="158">
        <f t="shared" si="5"/>
        <v>730</v>
      </c>
      <c r="G108" s="158">
        <f t="shared" si="5"/>
        <v>7.6007999999999987</v>
      </c>
      <c r="H108" s="158">
        <f t="shared" si="5"/>
        <v>1225</v>
      </c>
      <c r="I108" s="159"/>
    </row>
    <row r="109" spans="1:10">
      <c r="A109" s="129" t="s">
        <v>467</v>
      </c>
      <c r="B109" s="150"/>
      <c r="C109" s="150"/>
      <c r="D109" s="134"/>
      <c r="E109" s="132"/>
      <c r="F109" s="134"/>
      <c r="G109" s="132"/>
      <c r="H109" s="150"/>
      <c r="I109" s="154"/>
    </row>
    <row r="110" spans="1:10">
      <c r="A110" s="162" t="s">
        <v>468</v>
      </c>
      <c r="B110" s="150"/>
      <c r="C110" s="150"/>
      <c r="D110" s="134"/>
      <c r="E110" s="132"/>
      <c r="F110" s="134"/>
      <c r="G110" s="132"/>
      <c r="H110" s="150"/>
      <c r="I110" s="154"/>
    </row>
    <row r="111" spans="1:10">
      <c r="A111" s="162" t="s">
        <v>469</v>
      </c>
      <c r="B111" s="150"/>
      <c r="C111" s="150"/>
      <c r="D111" s="134"/>
      <c r="E111" s="132"/>
      <c r="F111" s="134"/>
      <c r="G111" s="132"/>
      <c r="H111" s="150"/>
      <c r="I111" s="154"/>
    </row>
    <row r="112" spans="1:10">
      <c r="A112" s="162" t="s">
        <v>470</v>
      </c>
      <c r="B112" s="150"/>
      <c r="C112" s="150"/>
      <c r="D112" s="153"/>
      <c r="E112" s="132"/>
      <c r="F112" s="151"/>
      <c r="G112" s="132"/>
      <c r="H112" s="150"/>
      <c r="I112" s="154"/>
    </row>
    <row r="113" spans="1:9">
      <c r="A113" s="162" t="s">
        <v>471</v>
      </c>
      <c r="B113" s="150"/>
      <c r="C113" s="150"/>
      <c r="D113" s="153"/>
      <c r="E113" s="132"/>
      <c r="F113" s="151"/>
      <c r="G113" s="132"/>
      <c r="H113" s="150"/>
      <c r="I113" s="154"/>
    </row>
    <row r="114" spans="1:9">
      <c r="A114" s="162" t="s">
        <v>472</v>
      </c>
      <c r="B114" s="150"/>
      <c r="C114" s="150"/>
      <c r="D114" s="134"/>
      <c r="E114" s="132"/>
      <c r="F114" s="134"/>
      <c r="G114" s="132"/>
      <c r="H114" s="150"/>
      <c r="I114" s="154"/>
    </row>
    <row r="115" spans="1:9">
      <c r="A115" s="160" t="s">
        <v>139</v>
      </c>
      <c r="B115" s="156"/>
      <c r="C115" s="156"/>
      <c r="D115" s="157"/>
      <c r="E115" s="158"/>
      <c r="F115" s="157"/>
      <c r="G115" s="158"/>
      <c r="H115" s="156"/>
      <c r="I115" s="159"/>
    </row>
    <row r="116" spans="1:9">
      <c r="A116" s="129" t="s">
        <v>473</v>
      </c>
      <c r="B116" s="150"/>
      <c r="C116" s="150"/>
      <c r="D116" s="134"/>
      <c r="E116" s="132"/>
      <c r="F116" s="134"/>
      <c r="G116" s="132"/>
      <c r="H116" s="150"/>
      <c r="I116" s="154"/>
    </row>
    <row r="117" spans="1:9">
      <c r="A117" s="129" t="s">
        <v>474</v>
      </c>
      <c r="B117" s="150"/>
      <c r="C117" s="150"/>
      <c r="D117" s="134"/>
      <c r="E117" s="132"/>
      <c r="F117" s="134"/>
      <c r="G117" s="132"/>
      <c r="H117" s="150"/>
      <c r="I117" s="154"/>
    </row>
    <row r="118" spans="1:9">
      <c r="A118" s="129" t="s">
        <v>475</v>
      </c>
      <c r="B118" s="150"/>
      <c r="C118" s="150"/>
      <c r="D118" s="134"/>
      <c r="E118" s="132"/>
      <c r="F118" s="134"/>
      <c r="G118" s="132"/>
      <c r="H118" s="150"/>
      <c r="I118" s="154"/>
    </row>
    <row r="119" spans="1:9">
      <c r="A119" s="129" t="s">
        <v>476</v>
      </c>
      <c r="B119" s="152">
        <v>1</v>
      </c>
      <c r="C119" s="152">
        <v>1</v>
      </c>
      <c r="D119" s="132">
        <v>1000</v>
      </c>
      <c r="E119" s="132">
        <v>1000</v>
      </c>
      <c r="F119" s="132">
        <v>1</v>
      </c>
      <c r="G119" s="132">
        <v>1E-3</v>
      </c>
      <c r="H119" s="152">
        <v>1</v>
      </c>
      <c r="I119" s="154"/>
    </row>
    <row r="120" spans="1:9">
      <c r="A120" s="160" t="s">
        <v>140</v>
      </c>
      <c r="B120" s="156">
        <f>SUM(B116:B119)</f>
        <v>1</v>
      </c>
      <c r="C120" s="156">
        <f t="shared" ref="C120:H120" si="6">SUM(C116:C119)</f>
        <v>1</v>
      </c>
      <c r="D120" s="156">
        <f t="shared" si="6"/>
        <v>1000</v>
      </c>
      <c r="E120" s="156">
        <f t="shared" si="6"/>
        <v>1000</v>
      </c>
      <c r="F120" s="156">
        <f t="shared" si="6"/>
        <v>1</v>
      </c>
      <c r="G120" s="156">
        <f t="shared" si="6"/>
        <v>1E-3</v>
      </c>
      <c r="H120" s="156">
        <f t="shared" si="6"/>
        <v>1</v>
      </c>
      <c r="I120" s="159"/>
    </row>
    <row r="121" spans="1:9">
      <c r="A121" s="129"/>
      <c r="B121" s="163"/>
      <c r="C121" s="134"/>
      <c r="D121" s="134"/>
      <c r="E121" s="132"/>
      <c r="F121" s="134"/>
      <c r="G121" s="132"/>
      <c r="H121" s="134"/>
      <c r="I121" s="154"/>
    </row>
    <row r="122" spans="1:9">
      <c r="A122" s="164"/>
      <c r="B122" s="470"/>
      <c r="C122" s="470"/>
      <c r="D122" s="470"/>
      <c r="E122" s="165"/>
      <c r="F122" s="166"/>
      <c r="G122" s="471"/>
      <c r="H122" s="471"/>
      <c r="I122" s="471"/>
    </row>
    <row r="123" spans="1:9">
      <c r="B123" s="464" t="s">
        <v>141</v>
      </c>
      <c r="C123" s="464"/>
      <c r="D123" s="464"/>
      <c r="E123" s="139"/>
      <c r="F123" s="138"/>
      <c r="G123" s="472" t="s">
        <v>142</v>
      </c>
      <c r="H123" s="472"/>
      <c r="I123" s="472"/>
    </row>
    <row r="124" spans="1:9">
      <c r="B124" s="464" t="s">
        <v>455</v>
      </c>
      <c r="C124" s="464"/>
      <c r="D124" s="464"/>
      <c r="E124" s="139"/>
      <c r="F124" s="138"/>
      <c r="G124" s="464" t="s">
        <v>458</v>
      </c>
      <c r="H124" s="464"/>
      <c r="I124" s="464"/>
    </row>
    <row r="125" spans="1:9" ht="23.1" customHeight="1">
      <c r="B125" s="473" t="s">
        <v>456</v>
      </c>
      <c r="C125" s="473"/>
      <c r="D125" s="473"/>
      <c r="E125" s="473"/>
      <c r="G125" s="464" t="s">
        <v>457</v>
      </c>
      <c r="H125" s="464"/>
      <c r="I125" s="464"/>
    </row>
  </sheetData>
  <mergeCells count="29">
    <mergeCell ref="G124:I124"/>
    <mergeCell ref="G125:I125"/>
    <mergeCell ref="B24:I24"/>
    <mergeCell ref="A26:A27"/>
    <mergeCell ref="I26:I27"/>
    <mergeCell ref="B122:D122"/>
    <mergeCell ref="G122:I122"/>
    <mergeCell ref="B123:D123"/>
    <mergeCell ref="G123:I123"/>
    <mergeCell ref="B124:D124"/>
    <mergeCell ref="B125:E125"/>
    <mergeCell ref="A19:A20"/>
    <mergeCell ref="A8:J8"/>
    <mergeCell ref="A9:J9"/>
    <mergeCell ref="A10:J10"/>
    <mergeCell ref="A11:J11"/>
    <mergeCell ref="A13:I13"/>
    <mergeCell ref="A14:I14"/>
    <mergeCell ref="A15:I15"/>
    <mergeCell ref="A16:I16"/>
    <mergeCell ref="A17:I17"/>
    <mergeCell ref="L11:V11"/>
    <mergeCell ref="A12:J12"/>
    <mergeCell ref="A2:J2"/>
    <mergeCell ref="A3:J3"/>
    <mergeCell ref="A4:J4"/>
    <mergeCell ref="A5:J5"/>
    <mergeCell ref="A6:J6"/>
    <mergeCell ref="A7:J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"/>
  <sheetViews>
    <sheetView view="pageBreakPreview" topLeftCell="A10" zoomScale="110" zoomScaleNormal="100" zoomScaleSheetLayoutView="110" workbookViewId="0">
      <selection activeCell="K19" sqref="K19:Q19"/>
    </sheetView>
  </sheetViews>
  <sheetFormatPr defaultColWidth="9.125" defaultRowHeight="18"/>
  <cols>
    <col min="1" max="1" width="8.375" style="26" customWidth="1"/>
    <col min="2" max="2" width="9" style="26" customWidth="1"/>
    <col min="3" max="3" width="10.75" style="26" customWidth="1"/>
    <col min="4" max="4" width="10.625" style="26" customWidth="1"/>
    <col min="5" max="5" width="10.125" style="26" customWidth="1"/>
    <col min="6" max="6" width="12.25" style="26" customWidth="1"/>
    <col min="7" max="7" width="11.125" style="26" bestFit="1" customWidth="1"/>
    <col min="8" max="8" width="12" style="26" customWidth="1"/>
    <col min="9" max="9" width="4.375" style="26" customWidth="1"/>
    <col min="10" max="10" width="7.625" style="26" customWidth="1"/>
    <col min="11" max="11" width="9.375" style="26" customWidth="1"/>
    <col min="12" max="12" width="10.75" style="26" customWidth="1"/>
    <col min="13" max="13" width="11.625" style="26" bestFit="1" customWidth="1"/>
    <col min="14" max="14" width="10.875" style="26" customWidth="1"/>
    <col min="15" max="16" width="12.125" style="26" customWidth="1"/>
    <col min="17" max="17" width="13.625" style="26" customWidth="1"/>
    <col min="18" max="16384" width="9.125" style="26"/>
  </cols>
  <sheetData>
    <row r="1" spans="1:24" ht="21" customHeight="1"/>
    <row r="2" spans="1:24" ht="21" customHeight="1"/>
    <row r="3" spans="1:24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24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24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24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147</v>
      </c>
    </row>
    <row r="7" spans="1:24" ht="18.75" customHeight="1">
      <c r="A7" s="25"/>
      <c r="B7" s="229"/>
      <c r="C7" s="551" t="s">
        <v>156</v>
      </c>
      <c r="D7" s="551"/>
      <c r="E7" s="551"/>
      <c r="F7" s="551"/>
      <c r="G7" s="551"/>
      <c r="H7" s="230"/>
      <c r="J7" s="25"/>
      <c r="K7" s="550" t="s">
        <v>155</v>
      </c>
      <c r="L7" s="551"/>
      <c r="M7" s="551"/>
      <c r="N7" s="551"/>
      <c r="O7" s="551"/>
      <c r="P7" s="551"/>
      <c r="Q7" s="552"/>
    </row>
    <row r="8" spans="1:24" s="42" customFormat="1">
      <c r="A8" s="54" t="s">
        <v>382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71" t="s">
        <v>32</v>
      </c>
      <c r="J8" s="54" t="s">
        <v>382</v>
      </c>
      <c r="K8" s="54" t="s">
        <v>23</v>
      </c>
      <c r="L8" s="54" t="s">
        <v>25</v>
      </c>
      <c r="M8" s="25" t="s">
        <v>26</v>
      </c>
      <c r="N8" s="54" t="s">
        <v>28</v>
      </c>
      <c r="O8" s="54" t="s">
        <v>34</v>
      </c>
      <c r="P8" s="54" t="s">
        <v>30</v>
      </c>
      <c r="Q8" s="54" t="s">
        <v>32</v>
      </c>
    </row>
    <row r="9" spans="1:24" s="42" customFormat="1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24" ht="21">
      <c r="A10" s="234" t="s">
        <v>387</v>
      </c>
      <c r="B10" s="93">
        <v>5</v>
      </c>
      <c r="C10" s="93">
        <v>0</v>
      </c>
      <c r="D10" s="93">
        <v>480</v>
      </c>
      <c r="E10" s="93">
        <f>(C10*D10)/1000</f>
        <v>0</v>
      </c>
      <c r="F10" s="93">
        <v>150</v>
      </c>
      <c r="G10" s="93">
        <f>(E10*F10*1000)/1000000</f>
        <v>0</v>
      </c>
      <c r="H10" s="93">
        <v>1</v>
      </c>
      <c r="J10" s="234" t="s">
        <v>387</v>
      </c>
      <c r="K10" s="247">
        <v>76</v>
      </c>
      <c r="L10" s="247">
        <v>76</v>
      </c>
      <c r="M10" s="181">
        <v>0</v>
      </c>
      <c r="N10" s="181">
        <f>(L10*M10)/1000</f>
        <v>0</v>
      </c>
      <c r="O10" s="181">
        <v>50</v>
      </c>
      <c r="P10" s="181">
        <f>(N10*O10*1000)/1000000</f>
        <v>0</v>
      </c>
      <c r="Q10" s="181">
        <v>56</v>
      </c>
      <c r="S10" s="74"/>
      <c r="T10" s="248"/>
      <c r="U10" s="74"/>
      <c r="V10" s="74"/>
      <c r="W10" s="74"/>
      <c r="X10" s="74"/>
    </row>
    <row r="11" spans="1:24" s="249" customFormat="1" ht="21">
      <c r="A11" s="176" t="s">
        <v>388</v>
      </c>
      <c r="B11" s="93">
        <v>3</v>
      </c>
      <c r="C11" s="93">
        <v>2</v>
      </c>
      <c r="D11" s="93">
        <v>480</v>
      </c>
      <c r="E11" s="93">
        <f t="shared" ref="E11:E17" si="0">(C11*D11)/1000</f>
        <v>0.96</v>
      </c>
      <c r="F11" s="93">
        <v>150</v>
      </c>
      <c r="G11" s="93">
        <f t="shared" ref="G11:G17" si="1">(E11*F11*1000)/1000000</f>
        <v>0.14399999999999999</v>
      </c>
      <c r="H11" s="93">
        <v>3</v>
      </c>
      <c r="J11" s="176" t="s">
        <v>388</v>
      </c>
      <c r="K11" s="250">
        <v>40</v>
      </c>
      <c r="L11" s="250">
        <v>28</v>
      </c>
      <c r="M11" s="181">
        <v>480</v>
      </c>
      <c r="N11" s="181">
        <f t="shared" ref="N11:N17" si="2">(L11*M11)/1000</f>
        <v>13.44</v>
      </c>
      <c r="O11" s="181">
        <v>50</v>
      </c>
      <c r="P11" s="181">
        <f t="shared" ref="P11:P17" si="3">(N11*O11*1000)/1000000</f>
        <v>0.67200000000000004</v>
      </c>
      <c r="Q11" s="251">
        <v>42</v>
      </c>
      <c r="S11" s="252"/>
      <c r="T11" s="248"/>
      <c r="U11" s="252"/>
      <c r="V11" s="252"/>
      <c r="W11" s="252"/>
      <c r="X11" s="252"/>
    </row>
    <row r="12" spans="1:24" ht="21">
      <c r="A12" s="176" t="s">
        <v>389</v>
      </c>
      <c r="B12" s="93">
        <v>11</v>
      </c>
      <c r="C12" s="93">
        <v>5</v>
      </c>
      <c r="D12" s="93">
        <v>480</v>
      </c>
      <c r="E12" s="93">
        <f t="shared" si="0"/>
        <v>2.4</v>
      </c>
      <c r="F12" s="93">
        <v>150</v>
      </c>
      <c r="G12" s="93">
        <f t="shared" si="1"/>
        <v>0.36</v>
      </c>
      <c r="H12" s="93">
        <v>17</v>
      </c>
      <c r="J12" s="176" t="s">
        <v>389</v>
      </c>
      <c r="K12" s="253">
        <v>55</v>
      </c>
      <c r="L12" s="253">
        <v>55</v>
      </c>
      <c r="M12" s="181">
        <v>480</v>
      </c>
      <c r="N12" s="181">
        <f t="shared" si="2"/>
        <v>26.4</v>
      </c>
      <c r="O12" s="181">
        <v>50</v>
      </c>
      <c r="P12" s="181">
        <f t="shared" si="3"/>
        <v>1.32</v>
      </c>
      <c r="Q12" s="181">
        <v>135</v>
      </c>
      <c r="S12" s="74"/>
      <c r="T12" s="248"/>
      <c r="U12" s="74"/>
      <c r="V12" s="74"/>
      <c r="W12" s="74"/>
      <c r="X12" s="74"/>
    </row>
    <row r="13" spans="1:24" s="249" customFormat="1" ht="21">
      <c r="A13" s="176" t="s">
        <v>390</v>
      </c>
      <c r="B13" s="93">
        <v>23</v>
      </c>
      <c r="C13" s="93">
        <v>8</v>
      </c>
      <c r="D13" s="93">
        <v>480</v>
      </c>
      <c r="E13" s="93">
        <f t="shared" si="0"/>
        <v>3.84</v>
      </c>
      <c r="F13" s="93">
        <v>150</v>
      </c>
      <c r="G13" s="93">
        <f t="shared" si="1"/>
        <v>0.57599999999999996</v>
      </c>
      <c r="H13" s="93">
        <v>25</v>
      </c>
      <c r="J13" s="176" t="s">
        <v>390</v>
      </c>
      <c r="K13" s="250">
        <v>86</v>
      </c>
      <c r="L13" s="250">
        <v>86</v>
      </c>
      <c r="M13" s="181">
        <v>480</v>
      </c>
      <c r="N13" s="181">
        <f t="shared" si="2"/>
        <v>41.28</v>
      </c>
      <c r="O13" s="181">
        <v>50</v>
      </c>
      <c r="P13" s="181">
        <f t="shared" si="3"/>
        <v>2.0640000000000001</v>
      </c>
      <c r="Q13" s="251">
        <v>68</v>
      </c>
      <c r="S13" s="252"/>
      <c r="T13" s="248"/>
      <c r="U13" s="252"/>
      <c r="V13" s="252"/>
      <c r="W13" s="252"/>
      <c r="X13" s="252"/>
    </row>
    <row r="14" spans="1:24" s="249" customFormat="1" ht="21">
      <c r="A14" s="176" t="s">
        <v>391</v>
      </c>
      <c r="B14" s="335">
        <v>7</v>
      </c>
      <c r="C14" s="335">
        <v>2</v>
      </c>
      <c r="D14" s="93">
        <v>480</v>
      </c>
      <c r="E14" s="93">
        <f t="shared" si="0"/>
        <v>0.96</v>
      </c>
      <c r="F14" s="93">
        <v>150</v>
      </c>
      <c r="G14" s="93">
        <f t="shared" si="1"/>
        <v>0.14399999999999999</v>
      </c>
      <c r="H14" s="256">
        <v>7</v>
      </c>
      <c r="J14" s="176" t="s">
        <v>391</v>
      </c>
      <c r="K14" s="356">
        <v>28</v>
      </c>
      <c r="L14" s="357">
        <v>25</v>
      </c>
      <c r="M14" s="181">
        <v>480</v>
      </c>
      <c r="N14" s="181">
        <f t="shared" si="2"/>
        <v>12</v>
      </c>
      <c r="O14" s="181">
        <v>50</v>
      </c>
      <c r="P14" s="181">
        <f t="shared" si="3"/>
        <v>0.6</v>
      </c>
      <c r="Q14" s="251">
        <v>66</v>
      </c>
      <c r="S14" s="252"/>
      <c r="T14" s="248"/>
      <c r="U14" s="252"/>
      <c r="V14" s="252"/>
      <c r="W14" s="252"/>
      <c r="X14" s="252"/>
    </row>
    <row r="15" spans="1:24" s="249" customFormat="1" ht="21">
      <c r="A15" s="176" t="s">
        <v>392</v>
      </c>
      <c r="B15" s="335">
        <v>3</v>
      </c>
      <c r="C15" s="335">
        <v>1</v>
      </c>
      <c r="D15" s="93">
        <v>480</v>
      </c>
      <c r="E15" s="93">
        <f t="shared" si="0"/>
        <v>0.48</v>
      </c>
      <c r="F15" s="93">
        <v>150</v>
      </c>
      <c r="G15" s="93">
        <f t="shared" si="1"/>
        <v>7.1999999999999995E-2</v>
      </c>
      <c r="H15" s="256">
        <v>5</v>
      </c>
      <c r="J15" s="176" t="s">
        <v>392</v>
      </c>
      <c r="K15" s="356">
        <v>34</v>
      </c>
      <c r="L15" s="357">
        <v>24</v>
      </c>
      <c r="M15" s="181">
        <v>480</v>
      </c>
      <c r="N15" s="181">
        <f t="shared" si="2"/>
        <v>11.52</v>
      </c>
      <c r="O15" s="181">
        <v>50</v>
      </c>
      <c r="P15" s="181">
        <f t="shared" si="3"/>
        <v>0.57599999999999996</v>
      </c>
      <c r="Q15" s="251">
        <v>198</v>
      </c>
      <c r="S15" s="252"/>
      <c r="T15" s="248"/>
      <c r="U15" s="252"/>
      <c r="V15" s="252"/>
      <c r="W15" s="252"/>
      <c r="X15" s="252"/>
    </row>
    <row r="16" spans="1:24" s="249" customFormat="1" ht="21">
      <c r="A16" s="176" t="s">
        <v>393</v>
      </c>
      <c r="B16" s="335">
        <v>2</v>
      </c>
      <c r="C16" s="335">
        <v>0</v>
      </c>
      <c r="D16" s="93">
        <v>480</v>
      </c>
      <c r="E16" s="93">
        <f t="shared" si="0"/>
        <v>0</v>
      </c>
      <c r="F16" s="93">
        <v>150</v>
      </c>
      <c r="G16" s="93">
        <f t="shared" si="1"/>
        <v>0</v>
      </c>
      <c r="H16" s="256">
        <v>3</v>
      </c>
      <c r="J16" s="176" t="s">
        <v>393</v>
      </c>
      <c r="K16" s="356">
        <v>26</v>
      </c>
      <c r="L16" s="357">
        <v>22</v>
      </c>
      <c r="M16" s="181">
        <v>480</v>
      </c>
      <c r="N16" s="181">
        <f t="shared" si="2"/>
        <v>10.56</v>
      </c>
      <c r="O16" s="181">
        <v>50</v>
      </c>
      <c r="P16" s="181">
        <f t="shared" si="3"/>
        <v>0.52800000000000002</v>
      </c>
      <c r="Q16" s="251">
        <v>9</v>
      </c>
      <c r="S16" s="252"/>
      <c r="T16" s="248"/>
      <c r="U16" s="252"/>
      <c r="V16" s="252"/>
      <c r="W16" s="252"/>
      <c r="X16" s="252"/>
    </row>
    <row r="17" spans="1:24" s="249" customFormat="1" ht="21">
      <c r="A17" s="176" t="s">
        <v>394</v>
      </c>
      <c r="B17" s="335">
        <v>2</v>
      </c>
      <c r="C17" s="335">
        <v>0</v>
      </c>
      <c r="D17" s="93">
        <v>480</v>
      </c>
      <c r="E17" s="93">
        <f t="shared" si="0"/>
        <v>0</v>
      </c>
      <c r="F17" s="93">
        <v>150</v>
      </c>
      <c r="G17" s="93">
        <f t="shared" si="1"/>
        <v>0</v>
      </c>
      <c r="H17" s="256">
        <v>1</v>
      </c>
      <c r="J17" s="176" t="s">
        <v>394</v>
      </c>
      <c r="K17" s="356">
        <v>40</v>
      </c>
      <c r="L17" s="357">
        <v>40</v>
      </c>
      <c r="M17" s="181">
        <v>480</v>
      </c>
      <c r="N17" s="181">
        <f t="shared" si="2"/>
        <v>19.2</v>
      </c>
      <c r="O17" s="181">
        <v>50</v>
      </c>
      <c r="P17" s="181">
        <f t="shared" si="3"/>
        <v>0.96</v>
      </c>
      <c r="Q17" s="251">
        <v>20</v>
      </c>
      <c r="S17" s="252"/>
      <c r="T17" s="248"/>
      <c r="U17" s="252"/>
      <c r="V17" s="252"/>
      <c r="W17" s="252"/>
      <c r="X17" s="252"/>
    </row>
    <row r="18" spans="1:24">
      <c r="A18" s="183"/>
      <c r="B18" s="254"/>
      <c r="C18" s="254"/>
      <c r="D18" s="254"/>
      <c r="E18" s="254"/>
      <c r="F18" s="254"/>
      <c r="G18" s="255"/>
      <c r="H18" s="256"/>
      <c r="J18" s="257"/>
      <c r="K18" s="257"/>
      <c r="L18" s="181"/>
      <c r="M18" s="181"/>
      <c r="N18" s="181"/>
      <c r="O18" s="181"/>
      <c r="P18" s="243"/>
      <c r="Q18" s="181"/>
      <c r="S18" s="74"/>
      <c r="T18" s="74"/>
      <c r="U18" s="74"/>
      <c r="V18" s="74"/>
      <c r="W18" s="74"/>
      <c r="X18" s="74"/>
    </row>
    <row r="19" spans="1:24" s="23" customFormat="1">
      <c r="A19" s="71" t="s">
        <v>1</v>
      </c>
      <c r="B19" s="258">
        <f>SUM(B10:B18)</f>
        <v>56</v>
      </c>
      <c r="C19" s="258">
        <f>SUM(C10:C18)</f>
        <v>18</v>
      </c>
      <c r="D19" s="258">
        <f>AVERAGE(D10:D17)</f>
        <v>480</v>
      </c>
      <c r="E19" s="258">
        <f>SUM(E10:E18)</f>
        <v>8.64</v>
      </c>
      <c r="F19" s="258">
        <f>AVERAGE(F10:F17)</f>
        <v>150</v>
      </c>
      <c r="G19" s="258">
        <f>SUM(G10:G18)</f>
        <v>1.296</v>
      </c>
      <c r="H19" s="258">
        <f>SUM(H10:H18)</f>
        <v>62</v>
      </c>
      <c r="J19" s="63" t="s">
        <v>1</v>
      </c>
      <c r="K19" s="245">
        <f>SUM(K10:K18)</f>
        <v>385</v>
      </c>
      <c r="L19" s="245">
        <f>SUM(L10:L18)</f>
        <v>356</v>
      </c>
      <c r="M19" s="245">
        <f>AVERAGE(M10:M17)</f>
        <v>420</v>
      </c>
      <c r="N19" s="245">
        <f>SUM(N10:N17)</f>
        <v>134.4</v>
      </c>
      <c r="O19" s="245">
        <f>AVERAGE(O10:O17)</f>
        <v>50</v>
      </c>
      <c r="P19" s="245">
        <f>SUM(P10:P17)</f>
        <v>6.72</v>
      </c>
      <c r="Q19" s="245">
        <v>594</v>
      </c>
      <c r="S19" s="22"/>
      <c r="T19" s="22"/>
      <c r="U19" s="22"/>
      <c r="V19" s="22"/>
      <c r="W19" s="22"/>
      <c r="X19" s="22"/>
    </row>
    <row r="20" spans="1:24">
      <c r="S20" s="74"/>
      <c r="T20" s="74"/>
      <c r="U20" s="74"/>
      <c r="V20" s="74"/>
      <c r="W20" s="74"/>
      <c r="X20" s="74"/>
    </row>
    <row r="21" spans="1:24">
      <c r="S21" s="74"/>
      <c r="T21" s="74"/>
      <c r="U21" s="74"/>
      <c r="V21" s="74"/>
      <c r="W21" s="74"/>
      <c r="X21" s="74"/>
    </row>
    <row r="22" spans="1:24">
      <c r="S22" s="74"/>
      <c r="T22" s="74"/>
      <c r="U22" s="74"/>
      <c r="V22" s="74"/>
      <c r="W22" s="74"/>
      <c r="X22" s="74"/>
    </row>
    <row r="23" spans="1:24">
      <c r="S23" s="74"/>
      <c r="T23" s="74"/>
      <c r="U23" s="74"/>
      <c r="V23" s="74"/>
      <c r="W23" s="74"/>
      <c r="X23" s="74"/>
    </row>
  </sheetData>
  <mergeCells count="4">
    <mergeCell ref="C7:G7"/>
    <mergeCell ref="K7:Q7"/>
    <mergeCell ref="A3:Q3"/>
    <mergeCell ref="A4:Q4"/>
  </mergeCells>
  <phoneticPr fontId="0" type="noConversion"/>
  <pageMargins left="0.5118110236220472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6C49-4C17-4F13-8C2C-0BCD5EC0D3BC}">
  <dimension ref="A1:R22"/>
  <sheetViews>
    <sheetView topLeftCell="A10" zoomScale="110" zoomScaleNormal="110" workbookViewId="0">
      <selection activeCell="B19" sqref="B19:H19"/>
    </sheetView>
  </sheetViews>
  <sheetFormatPr defaultRowHeight="21"/>
  <cols>
    <col min="1" max="1" width="9.75" customWidth="1"/>
    <col min="2" max="2" width="11.75" customWidth="1"/>
    <col min="3" max="3" width="13" customWidth="1"/>
    <col min="4" max="4" width="11.625" customWidth="1"/>
    <col min="5" max="5" width="16.875" customWidth="1"/>
    <col min="6" max="6" width="12.25" customWidth="1"/>
    <col min="7" max="7" width="14.75" customWidth="1"/>
    <col min="8" max="8" width="13.75" customWidth="1"/>
    <col min="9" max="9" width="3.375" customWidth="1"/>
    <col min="10" max="10" width="10.75" customWidth="1"/>
    <col min="11" max="11" width="10.125" customWidth="1"/>
    <col min="12" max="12" width="11.25" customWidth="1"/>
    <col min="13" max="13" width="11" customWidth="1"/>
    <col min="14" max="15" width="10.75" customWidth="1"/>
    <col min="16" max="16" width="11.125" customWidth="1"/>
    <col min="17" max="17" width="13.25" customWidth="1"/>
  </cols>
  <sheetData>
    <row r="1" spans="1:18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18"/>
    </row>
    <row r="4" spans="1:18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  <c r="R4" s="23"/>
    </row>
    <row r="5" spans="1:18">
      <c r="A5" s="23"/>
      <c r="B5" s="24"/>
      <c r="C5" s="24"/>
      <c r="D5" s="24"/>
      <c r="E5" s="16"/>
      <c r="F5" s="23"/>
      <c r="G5" s="16"/>
      <c r="H5" s="16"/>
      <c r="I5" s="16"/>
      <c r="J5" s="16"/>
      <c r="K5" s="22"/>
      <c r="L5" s="22"/>
      <c r="M5" s="22"/>
      <c r="N5" s="22"/>
      <c r="O5" s="22"/>
      <c r="P5" s="23"/>
      <c r="Q5" s="23"/>
      <c r="R5" s="23"/>
    </row>
    <row r="6" spans="1:18">
      <c r="A6" s="23"/>
      <c r="B6" s="24"/>
      <c r="C6" s="24"/>
      <c r="D6" s="24"/>
      <c r="E6" s="23"/>
      <c r="F6" s="23"/>
      <c r="G6" s="16"/>
      <c r="H6" s="16"/>
      <c r="I6" s="16"/>
      <c r="J6" s="271"/>
      <c r="K6" s="22"/>
      <c r="L6" s="22"/>
      <c r="M6" s="22"/>
      <c r="N6" s="22"/>
      <c r="O6" s="22"/>
      <c r="P6" s="22"/>
      <c r="Q6" s="17"/>
      <c r="R6" s="23"/>
    </row>
    <row r="7" spans="1:18">
      <c r="A7" s="25"/>
      <c r="B7" s="229"/>
      <c r="C7" s="551" t="s">
        <v>445</v>
      </c>
      <c r="D7" s="551"/>
      <c r="E7" s="551"/>
      <c r="F7" s="551"/>
      <c r="G7" s="551"/>
      <c r="H7" s="230"/>
      <c r="I7" s="26"/>
      <c r="J7" s="17"/>
      <c r="K7" s="554"/>
      <c r="L7" s="554"/>
      <c r="M7" s="554"/>
      <c r="N7" s="554"/>
      <c r="O7" s="554"/>
      <c r="P7" s="554"/>
      <c r="Q7" s="554"/>
      <c r="R7" s="26"/>
    </row>
    <row r="8" spans="1:18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I8" s="26"/>
      <c r="J8" s="17"/>
      <c r="K8" s="17"/>
      <c r="L8" s="17"/>
      <c r="M8" s="17"/>
      <c r="N8" s="22"/>
      <c r="O8" s="17"/>
      <c r="P8" s="17"/>
      <c r="Q8" s="22"/>
      <c r="R8" s="26"/>
    </row>
    <row r="9" spans="1:18">
      <c r="A9" s="33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I9" s="26"/>
      <c r="J9" s="74"/>
      <c r="K9" s="17"/>
      <c r="L9" s="17"/>
      <c r="M9" s="17"/>
      <c r="N9" s="17"/>
      <c r="O9" s="17"/>
      <c r="P9" s="17"/>
      <c r="Q9" s="17"/>
      <c r="R9" s="26"/>
    </row>
    <row r="10" spans="1:18">
      <c r="A10" s="234" t="s">
        <v>387</v>
      </c>
      <c r="B10" s="235"/>
      <c r="C10" s="235"/>
      <c r="D10" s="236"/>
      <c r="E10" s="237"/>
      <c r="F10" s="238"/>
      <c r="G10" s="235"/>
      <c r="H10" s="235"/>
      <c r="I10" s="239"/>
      <c r="J10" s="362"/>
      <c r="K10" s="363"/>
      <c r="L10" s="363"/>
      <c r="M10" s="363"/>
      <c r="N10" s="363"/>
      <c r="O10" s="363"/>
      <c r="P10" s="363"/>
      <c r="Q10" s="363"/>
      <c r="R10" s="239"/>
    </row>
    <row r="11" spans="1:18">
      <c r="A11" s="176" t="s">
        <v>388</v>
      </c>
      <c r="B11" s="101">
        <v>12</v>
      </c>
      <c r="C11" s="235">
        <v>0</v>
      </c>
      <c r="D11" s="236">
        <v>0</v>
      </c>
      <c r="E11" s="237">
        <v>0</v>
      </c>
      <c r="F11" s="238">
        <v>0</v>
      </c>
      <c r="G11" s="235">
        <v>0</v>
      </c>
      <c r="H11" s="101">
        <v>1</v>
      </c>
      <c r="I11" s="26"/>
      <c r="J11" s="364"/>
      <c r="K11" s="365"/>
      <c r="L11" s="365"/>
      <c r="M11" s="363"/>
      <c r="N11" s="363"/>
      <c r="O11" s="363"/>
      <c r="P11" s="363"/>
      <c r="Q11" s="365"/>
      <c r="R11" s="26"/>
    </row>
    <row r="12" spans="1:18">
      <c r="A12" s="176" t="s">
        <v>389</v>
      </c>
      <c r="B12" s="101"/>
      <c r="C12" s="235"/>
      <c r="D12" s="236"/>
      <c r="E12" s="237"/>
      <c r="F12" s="238"/>
      <c r="G12" s="235"/>
      <c r="H12" s="101"/>
      <c r="I12" s="26"/>
      <c r="J12" s="364"/>
      <c r="K12" s="365"/>
      <c r="L12" s="365"/>
      <c r="M12" s="363"/>
      <c r="N12" s="363"/>
      <c r="O12" s="363"/>
      <c r="P12" s="363"/>
      <c r="Q12" s="365"/>
      <c r="R12" s="26"/>
    </row>
    <row r="13" spans="1:18">
      <c r="A13" s="176" t="s">
        <v>390</v>
      </c>
      <c r="B13" s="101"/>
      <c r="C13" s="235"/>
      <c r="D13" s="236"/>
      <c r="E13" s="237"/>
      <c r="F13" s="238"/>
      <c r="G13" s="235"/>
      <c r="H13" s="101"/>
      <c r="I13" s="26"/>
      <c r="J13" s="364"/>
      <c r="K13" s="365"/>
      <c r="L13" s="365"/>
      <c r="M13" s="363"/>
      <c r="N13" s="363"/>
      <c r="O13" s="363"/>
      <c r="P13" s="363"/>
      <c r="Q13" s="365"/>
      <c r="R13" s="26"/>
    </row>
    <row r="14" spans="1:18">
      <c r="A14" s="176" t="s">
        <v>391</v>
      </c>
      <c r="B14" s="101"/>
      <c r="C14" s="235"/>
      <c r="D14" s="236"/>
      <c r="E14" s="237"/>
      <c r="F14" s="238"/>
      <c r="G14" s="235"/>
      <c r="H14" s="101"/>
      <c r="I14" s="26"/>
      <c r="J14" s="364"/>
      <c r="K14" s="365"/>
      <c r="L14" s="365"/>
      <c r="M14" s="363"/>
      <c r="N14" s="363"/>
      <c r="O14" s="363"/>
      <c r="P14" s="363"/>
      <c r="Q14" s="365"/>
      <c r="R14" s="26"/>
    </row>
    <row r="15" spans="1:18">
      <c r="A15" s="176" t="s">
        <v>392</v>
      </c>
      <c r="B15" s="101"/>
      <c r="C15" s="235"/>
      <c r="D15" s="236"/>
      <c r="E15" s="237"/>
      <c r="F15" s="238"/>
      <c r="G15" s="235"/>
      <c r="H15" s="101"/>
      <c r="I15" s="26"/>
      <c r="J15" s="364"/>
      <c r="K15" s="365"/>
      <c r="L15" s="365"/>
      <c r="M15" s="363"/>
      <c r="N15" s="363"/>
      <c r="O15" s="363"/>
      <c r="P15" s="363"/>
      <c r="Q15" s="365"/>
      <c r="R15" s="26"/>
    </row>
    <row r="16" spans="1:18">
      <c r="A16" s="176" t="s">
        <v>393</v>
      </c>
      <c r="B16" s="101"/>
      <c r="C16" s="235"/>
      <c r="D16" s="236"/>
      <c r="E16" s="237"/>
      <c r="F16" s="238"/>
      <c r="G16" s="235"/>
      <c r="H16" s="101"/>
      <c r="I16" s="26"/>
      <c r="J16" s="364"/>
      <c r="K16" s="365"/>
      <c r="L16" s="365"/>
      <c r="M16" s="363"/>
      <c r="N16" s="363"/>
      <c r="O16" s="363"/>
      <c r="P16" s="363"/>
      <c r="Q16" s="365"/>
      <c r="R16" s="26"/>
    </row>
    <row r="17" spans="1:18">
      <c r="A17" s="176" t="s">
        <v>394</v>
      </c>
      <c r="B17" s="101"/>
      <c r="C17" s="235"/>
      <c r="D17" s="236"/>
      <c r="E17" s="237"/>
      <c r="F17" s="238"/>
      <c r="G17" s="235"/>
      <c r="H17" s="101"/>
      <c r="I17" s="26"/>
      <c r="J17" s="364"/>
      <c r="K17" s="365"/>
      <c r="L17" s="365"/>
      <c r="M17" s="363"/>
      <c r="N17" s="363"/>
      <c r="O17" s="363"/>
      <c r="P17" s="363"/>
      <c r="Q17" s="365"/>
      <c r="R17" s="26"/>
    </row>
    <row r="18" spans="1:18">
      <c r="A18" s="181"/>
      <c r="B18" s="101"/>
      <c r="C18" s="101"/>
      <c r="D18" s="101"/>
      <c r="E18" s="177"/>
      <c r="F18" s="101"/>
      <c r="G18" s="240"/>
      <c r="H18" s="101"/>
      <c r="I18" s="26"/>
      <c r="J18" s="74"/>
      <c r="K18" s="365"/>
      <c r="L18" s="365"/>
      <c r="M18" s="365"/>
      <c r="N18" s="365"/>
      <c r="O18" s="365"/>
      <c r="P18" s="365"/>
      <c r="Q18" s="365"/>
      <c r="R18" s="26"/>
    </row>
    <row r="19" spans="1:18">
      <c r="A19" s="71" t="s">
        <v>1</v>
      </c>
      <c r="B19" s="73">
        <f>SUM(B10:B18)</f>
        <v>12</v>
      </c>
      <c r="C19" s="367">
        <v>0</v>
      </c>
      <c r="D19" s="368">
        <v>0</v>
      </c>
      <c r="E19" s="369">
        <v>0</v>
      </c>
      <c r="F19" s="370">
        <v>0</v>
      </c>
      <c r="G19" s="367">
        <v>0</v>
      </c>
      <c r="H19" s="73">
        <f>SUM(H10:H18)</f>
        <v>1</v>
      </c>
      <c r="I19" s="23"/>
      <c r="J19" s="17"/>
      <c r="K19" s="366"/>
      <c r="L19" s="366"/>
      <c r="M19" s="366"/>
      <c r="N19" s="366"/>
      <c r="O19" s="366"/>
      <c r="P19" s="366"/>
      <c r="Q19" s="366"/>
      <c r="R19" s="23"/>
    </row>
    <row r="20" spans="1:18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1"/>
  <sheetViews>
    <sheetView topLeftCell="A4" workbookViewId="0">
      <selection activeCell="K19" sqref="K19:Q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1.75" style="26" customWidth="1"/>
    <col min="4" max="4" width="10.625" style="26" customWidth="1"/>
    <col min="5" max="5" width="11.125" style="26" bestFit="1" customWidth="1"/>
    <col min="6" max="6" width="10.875" style="26" customWidth="1"/>
    <col min="7" max="7" width="11.375" style="26" customWidth="1"/>
    <col min="8" max="8" width="14.25" style="26" customWidth="1"/>
    <col min="9" max="9" width="4.125" style="26" customWidth="1"/>
    <col min="10" max="10" width="8.125" style="26" customWidth="1"/>
    <col min="11" max="11" width="10.125" style="26" customWidth="1"/>
    <col min="12" max="12" width="11.75" style="26" customWidth="1"/>
    <col min="13" max="13" width="11.25" style="26" customWidth="1"/>
    <col min="14" max="14" width="10.625" style="26" customWidth="1"/>
    <col min="15" max="15" width="11.75" style="26" customWidth="1"/>
    <col min="16" max="16" width="13" style="26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146</v>
      </c>
    </row>
    <row r="7" spans="1:17" ht="18.75" customHeight="1">
      <c r="A7" s="25"/>
      <c r="B7" s="229"/>
      <c r="C7" s="551" t="s">
        <v>40</v>
      </c>
      <c r="D7" s="551"/>
      <c r="E7" s="551"/>
      <c r="F7" s="551"/>
      <c r="G7" s="551"/>
      <c r="H7" s="230"/>
      <c r="J7" s="25"/>
      <c r="K7" s="550" t="s">
        <v>41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54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33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180">
        <v>30</v>
      </c>
      <c r="C10" s="180">
        <v>30</v>
      </c>
      <c r="D10" s="180">
        <v>15</v>
      </c>
      <c r="E10" s="180">
        <f>(C10*D10)/1000</f>
        <v>0.45</v>
      </c>
      <c r="F10" s="180">
        <v>40</v>
      </c>
      <c r="G10" s="180">
        <f>(E10*F10*1000)/1000000</f>
        <v>1.7999999999999999E-2</v>
      </c>
      <c r="H10" s="180">
        <v>34</v>
      </c>
      <c r="I10" s="259"/>
      <c r="J10" s="234" t="s">
        <v>387</v>
      </c>
      <c r="K10" s="180">
        <v>5</v>
      </c>
      <c r="L10" s="180">
        <v>5</v>
      </c>
      <c r="M10" s="180">
        <v>20</v>
      </c>
      <c r="N10" s="180">
        <f>(L10*M10)/1000</f>
        <v>0.1</v>
      </c>
      <c r="O10" s="180">
        <v>15</v>
      </c>
      <c r="P10" s="180">
        <v>7.4999999999999997E-2</v>
      </c>
      <c r="Q10" s="180">
        <v>18</v>
      </c>
    </row>
    <row r="11" spans="1:17">
      <c r="A11" s="176" t="s">
        <v>388</v>
      </c>
      <c r="B11" s="180">
        <v>53</v>
      </c>
      <c r="C11" s="180">
        <v>53</v>
      </c>
      <c r="D11" s="180">
        <v>15</v>
      </c>
      <c r="E11" s="180">
        <f t="shared" ref="E11:E17" si="0">(C11*D11)/1000</f>
        <v>0.79500000000000004</v>
      </c>
      <c r="F11" s="180">
        <v>40</v>
      </c>
      <c r="G11" s="180">
        <f t="shared" ref="G11:G17" si="1">(E11*F11*1000)/1000000</f>
        <v>3.1800000000000002E-2</v>
      </c>
      <c r="H11" s="180">
        <v>35</v>
      </c>
      <c r="I11" s="259"/>
      <c r="J11" s="176" t="s">
        <v>388</v>
      </c>
      <c r="K11" s="180">
        <v>9</v>
      </c>
      <c r="L11" s="180">
        <v>8</v>
      </c>
      <c r="M11" s="180">
        <v>20</v>
      </c>
      <c r="N11" s="180">
        <f t="shared" ref="N11:N17" si="2">(L11*M11)/1000</f>
        <v>0.16</v>
      </c>
      <c r="O11" s="180">
        <v>15</v>
      </c>
      <c r="P11" s="180">
        <v>0.12</v>
      </c>
      <c r="Q11" s="180">
        <v>22</v>
      </c>
    </row>
    <row r="12" spans="1:17">
      <c r="A12" s="176" t="s">
        <v>389</v>
      </c>
      <c r="B12" s="180">
        <v>174</v>
      </c>
      <c r="C12" s="180">
        <v>169</v>
      </c>
      <c r="D12" s="180">
        <v>15</v>
      </c>
      <c r="E12" s="180">
        <f t="shared" si="0"/>
        <v>2.5350000000000001</v>
      </c>
      <c r="F12" s="180">
        <v>40</v>
      </c>
      <c r="G12" s="180">
        <f t="shared" si="1"/>
        <v>0.1014</v>
      </c>
      <c r="H12" s="180">
        <v>116</v>
      </c>
      <c r="I12" s="259"/>
      <c r="J12" s="176" t="s">
        <v>389</v>
      </c>
      <c r="K12" s="180">
        <v>14</v>
      </c>
      <c r="L12" s="180">
        <v>13</v>
      </c>
      <c r="M12" s="180">
        <v>20</v>
      </c>
      <c r="N12" s="180">
        <f t="shared" si="2"/>
        <v>0.26</v>
      </c>
      <c r="O12" s="180">
        <v>15</v>
      </c>
      <c r="P12" s="180">
        <v>0.19500000000000001</v>
      </c>
      <c r="Q12" s="180">
        <v>45</v>
      </c>
    </row>
    <row r="13" spans="1:17">
      <c r="A13" s="176" t="s">
        <v>390</v>
      </c>
      <c r="B13" s="180">
        <v>220</v>
      </c>
      <c r="C13" s="180">
        <v>201</v>
      </c>
      <c r="D13" s="180">
        <v>15</v>
      </c>
      <c r="E13" s="180">
        <f t="shared" si="0"/>
        <v>3.0150000000000001</v>
      </c>
      <c r="F13" s="180">
        <v>40</v>
      </c>
      <c r="G13" s="180">
        <f t="shared" si="1"/>
        <v>0.12060000000000001</v>
      </c>
      <c r="H13" s="180">
        <v>167</v>
      </c>
      <c r="I13" s="259"/>
      <c r="J13" s="176" t="s">
        <v>390</v>
      </c>
      <c r="K13" s="180">
        <v>20</v>
      </c>
      <c r="L13" s="180">
        <v>20</v>
      </c>
      <c r="M13" s="180">
        <v>20</v>
      </c>
      <c r="N13" s="180">
        <f t="shared" si="2"/>
        <v>0.4</v>
      </c>
      <c r="O13" s="180">
        <v>15</v>
      </c>
      <c r="P13" s="180">
        <v>0.315</v>
      </c>
      <c r="Q13" s="180">
        <v>63</v>
      </c>
    </row>
    <row r="14" spans="1:17">
      <c r="A14" s="176" t="s">
        <v>391</v>
      </c>
      <c r="B14" s="180">
        <v>32</v>
      </c>
      <c r="C14" s="180">
        <v>30</v>
      </c>
      <c r="D14" s="180">
        <v>15</v>
      </c>
      <c r="E14" s="180">
        <f t="shared" si="0"/>
        <v>0.45</v>
      </c>
      <c r="F14" s="180">
        <v>40</v>
      </c>
      <c r="G14" s="180">
        <f t="shared" si="1"/>
        <v>1.7999999999999999E-2</v>
      </c>
      <c r="H14" s="180">
        <v>40</v>
      </c>
      <c r="I14" s="259"/>
      <c r="J14" s="176" t="s">
        <v>391</v>
      </c>
      <c r="K14" s="180">
        <v>8</v>
      </c>
      <c r="L14" s="180">
        <v>8</v>
      </c>
      <c r="M14" s="180">
        <v>20</v>
      </c>
      <c r="N14" s="180">
        <f t="shared" si="2"/>
        <v>0.16</v>
      </c>
      <c r="O14" s="180">
        <v>15</v>
      </c>
      <c r="P14" s="180">
        <v>0.13500000000000001</v>
      </c>
      <c r="Q14" s="180">
        <v>26</v>
      </c>
    </row>
    <row r="15" spans="1:17">
      <c r="A15" s="176" t="s">
        <v>392</v>
      </c>
      <c r="B15" s="180">
        <v>81</v>
      </c>
      <c r="C15" s="180">
        <v>69</v>
      </c>
      <c r="D15" s="180">
        <v>15</v>
      </c>
      <c r="E15" s="180">
        <f t="shared" si="0"/>
        <v>1.0349999999999999</v>
      </c>
      <c r="F15" s="180">
        <v>40</v>
      </c>
      <c r="G15" s="180">
        <f t="shared" si="1"/>
        <v>4.1399999999999999E-2</v>
      </c>
      <c r="H15" s="180">
        <v>24</v>
      </c>
      <c r="I15" s="259"/>
      <c r="J15" s="176" t="s">
        <v>392</v>
      </c>
      <c r="K15" s="180">
        <v>8</v>
      </c>
      <c r="L15" s="180">
        <v>8</v>
      </c>
      <c r="M15" s="180">
        <v>20</v>
      </c>
      <c r="N15" s="180">
        <f t="shared" si="2"/>
        <v>0.16</v>
      </c>
      <c r="O15" s="180">
        <v>15</v>
      </c>
      <c r="P15" s="180">
        <v>0.12</v>
      </c>
      <c r="Q15" s="180">
        <v>15</v>
      </c>
    </row>
    <row r="16" spans="1:17">
      <c r="A16" s="176" t="s">
        <v>393</v>
      </c>
      <c r="B16" s="180">
        <v>25</v>
      </c>
      <c r="C16" s="180">
        <v>25</v>
      </c>
      <c r="D16" s="180">
        <v>15</v>
      </c>
      <c r="E16" s="180">
        <f t="shared" si="0"/>
        <v>0.375</v>
      </c>
      <c r="F16" s="180">
        <v>40</v>
      </c>
      <c r="G16" s="180">
        <f t="shared" si="1"/>
        <v>1.4999999999999999E-2</v>
      </c>
      <c r="H16" s="180">
        <v>21</v>
      </c>
      <c r="I16" s="259"/>
      <c r="J16" s="176" t="s">
        <v>393</v>
      </c>
      <c r="K16" s="180">
        <v>4</v>
      </c>
      <c r="L16" s="180">
        <v>3</v>
      </c>
      <c r="M16" s="180">
        <v>20</v>
      </c>
      <c r="N16" s="180">
        <f t="shared" si="2"/>
        <v>0.06</v>
      </c>
      <c r="O16" s="180">
        <v>15</v>
      </c>
      <c r="P16" s="180">
        <v>0.06</v>
      </c>
      <c r="Q16" s="180">
        <v>17</v>
      </c>
    </row>
    <row r="17" spans="1:17">
      <c r="A17" s="176" t="s">
        <v>394</v>
      </c>
      <c r="B17" s="180">
        <v>35</v>
      </c>
      <c r="C17" s="180">
        <v>35</v>
      </c>
      <c r="D17" s="180">
        <v>15</v>
      </c>
      <c r="E17" s="180">
        <f t="shared" si="0"/>
        <v>0.52500000000000002</v>
      </c>
      <c r="F17" s="180">
        <v>40</v>
      </c>
      <c r="G17" s="180">
        <f t="shared" si="1"/>
        <v>2.1000000000000001E-2</v>
      </c>
      <c r="H17" s="180">
        <v>24</v>
      </c>
      <c r="I17" s="259"/>
      <c r="J17" s="176" t="s">
        <v>394</v>
      </c>
      <c r="K17" s="180">
        <v>7</v>
      </c>
      <c r="L17" s="180">
        <v>6</v>
      </c>
      <c r="M17" s="180">
        <v>20</v>
      </c>
      <c r="N17" s="180">
        <f t="shared" si="2"/>
        <v>0.12</v>
      </c>
      <c r="O17" s="180">
        <v>15</v>
      </c>
      <c r="P17" s="180">
        <v>0.105</v>
      </c>
      <c r="Q17" s="180">
        <v>7</v>
      </c>
    </row>
    <row r="18" spans="1:17">
      <c r="A18" s="180"/>
      <c r="B18" s="180"/>
      <c r="C18" s="180"/>
      <c r="D18" s="180"/>
      <c r="E18" s="180"/>
      <c r="F18" s="180"/>
      <c r="G18" s="260"/>
      <c r="H18" s="180" t="s">
        <v>444</v>
      </c>
      <c r="I18" s="259"/>
      <c r="J18" s="180"/>
      <c r="K18" s="180"/>
      <c r="L18" s="180"/>
      <c r="M18" s="180"/>
      <c r="N18" s="180"/>
      <c r="O18" s="180"/>
      <c r="P18" s="261"/>
      <c r="Q18" s="180"/>
    </row>
    <row r="19" spans="1:17" s="23" customFormat="1">
      <c r="A19" s="67" t="s">
        <v>1</v>
      </c>
      <c r="B19" s="184">
        <f>SUM(B10:B18)</f>
        <v>650</v>
      </c>
      <c r="C19" s="184">
        <f>SUM(C10:C18)</f>
        <v>612</v>
      </c>
      <c r="D19" s="184">
        <f>AVERAGE(D10:D17)</f>
        <v>15</v>
      </c>
      <c r="E19" s="184">
        <f>SUM(E10:E17)</f>
        <v>9.18</v>
      </c>
      <c r="F19" s="184">
        <f>AVERAGE(F10:F17)</f>
        <v>40</v>
      </c>
      <c r="G19" s="184">
        <f>SUM(G10:G17)</f>
        <v>0.36720000000000008</v>
      </c>
      <c r="H19" s="184">
        <v>461</v>
      </c>
      <c r="I19" s="262"/>
      <c r="J19" s="67" t="s">
        <v>1</v>
      </c>
      <c r="K19" s="184">
        <f>SUM(K10:K18)</f>
        <v>75</v>
      </c>
      <c r="L19" s="184">
        <f t="shared" ref="L19:Q19" si="3">SUM(L10:L18)</f>
        <v>71</v>
      </c>
      <c r="M19" s="184">
        <f>AVERAGE(M10:M17)</f>
        <v>20</v>
      </c>
      <c r="N19" s="184">
        <f t="shared" si="3"/>
        <v>1.42</v>
      </c>
      <c r="O19" s="184">
        <f>AVERAGE(O10:O17)</f>
        <v>15</v>
      </c>
      <c r="P19" s="184">
        <f t="shared" si="3"/>
        <v>1.125</v>
      </c>
      <c r="Q19" s="184">
        <f t="shared" si="3"/>
        <v>213</v>
      </c>
    </row>
    <row r="21" spans="1:17">
      <c r="K21" s="26">
        <v>75</v>
      </c>
      <c r="L21" s="26">
        <v>71</v>
      </c>
      <c r="M21" s="26">
        <v>20</v>
      </c>
      <c r="N21" s="26">
        <v>1</v>
      </c>
    </row>
  </sheetData>
  <mergeCells count="4">
    <mergeCell ref="C7:G7"/>
    <mergeCell ref="K7:Q7"/>
    <mergeCell ref="A3:Q3"/>
    <mergeCell ref="A4:Q4"/>
  </mergeCells>
  <phoneticPr fontId="0" type="noConversion"/>
  <pageMargins left="0.4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"/>
  <sheetViews>
    <sheetView view="pageBreakPreview" topLeftCell="A10" zoomScale="130" zoomScaleNormal="100" zoomScaleSheetLayoutView="130" workbookViewId="0">
      <selection activeCell="K19" sqref="K19:Q19"/>
    </sheetView>
  </sheetViews>
  <sheetFormatPr defaultColWidth="9.125" defaultRowHeight="18"/>
  <cols>
    <col min="1" max="1" width="7.375" style="26" customWidth="1"/>
    <col min="2" max="2" width="12.62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148</v>
      </c>
    </row>
    <row r="7" spans="1:17" ht="18.75" customHeight="1">
      <c r="A7" s="25"/>
      <c r="B7" s="229"/>
      <c r="C7" s="551" t="s">
        <v>47</v>
      </c>
      <c r="D7" s="551"/>
      <c r="E7" s="551"/>
      <c r="F7" s="551"/>
      <c r="G7" s="551"/>
      <c r="H7" s="230"/>
      <c r="J7" s="25"/>
      <c r="K7" s="550" t="s">
        <v>53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181">
        <v>13</v>
      </c>
      <c r="C10" s="181">
        <v>13</v>
      </c>
      <c r="D10" s="181">
        <v>0</v>
      </c>
      <c r="E10" s="177" t="s">
        <v>396</v>
      </c>
      <c r="F10" s="177" t="s">
        <v>396</v>
      </c>
      <c r="G10" s="177" t="s">
        <v>396</v>
      </c>
      <c r="H10" s="181">
        <v>19</v>
      </c>
      <c r="J10" s="234" t="s">
        <v>387</v>
      </c>
      <c r="K10" s="378">
        <v>1</v>
      </c>
      <c r="L10" s="378">
        <v>1</v>
      </c>
      <c r="M10" s="181">
        <v>0</v>
      </c>
      <c r="N10" s="177" t="s">
        <v>396</v>
      </c>
      <c r="O10" s="177" t="s">
        <v>396</v>
      </c>
      <c r="P10" s="177" t="s">
        <v>396</v>
      </c>
      <c r="Q10" s="378">
        <v>19</v>
      </c>
    </row>
    <row r="11" spans="1:17">
      <c r="A11" s="176" t="s">
        <v>388</v>
      </c>
      <c r="B11" s="181">
        <v>5</v>
      </c>
      <c r="C11" s="181">
        <v>5</v>
      </c>
      <c r="D11" s="181">
        <v>0</v>
      </c>
      <c r="E11" s="177" t="s">
        <v>396</v>
      </c>
      <c r="F11" s="177" t="s">
        <v>396</v>
      </c>
      <c r="G11" s="177" t="s">
        <v>396</v>
      </c>
      <c r="H11" s="181">
        <v>22</v>
      </c>
      <c r="J11" s="176" t="s">
        <v>388</v>
      </c>
      <c r="K11" s="378">
        <v>1</v>
      </c>
      <c r="L11" s="378">
        <v>1</v>
      </c>
      <c r="M11" s="181">
        <v>0</v>
      </c>
      <c r="N11" s="177" t="s">
        <v>396</v>
      </c>
      <c r="O11" s="177" t="s">
        <v>396</v>
      </c>
      <c r="P11" s="177" t="s">
        <v>396</v>
      </c>
      <c r="Q11" s="378">
        <v>22</v>
      </c>
    </row>
    <row r="12" spans="1:17">
      <c r="A12" s="176" t="s">
        <v>389</v>
      </c>
      <c r="B12" s="181">
        <v>38</v>
      </c>
      <c r="C12" s="181">
        <v>38</v>
      </c>
      <c r="D12" s="181">
        <v>0</v>
      </c>
      <c r="E12" s="177" t="s">
        <v>396</v>
      </c>
      <c r="F12" s="177" t="s">
        <v>396</v>
      </c>
      <c r="G12" s="177" t="s">
        <v>396</v>
      </c>
      <c r="H12" s="181">
        <v>73</v>
      </c>
      <c r="J12" s="176" t="s">
        <v>389</v>
      </c>
      <c r="K12" s="378">
        <v>2</v>
      </c>
      <c r="L12" s="378">
        <v>2</v>
      </c>
      <c r="M12" s="181">
        <v>0</v>
      </c>
      <c r="N12" s="177" t="s">
        <v>396</v>
      </c>
      <c r="O12" s="177" t="s">
        <v>396</v>
      </c>
      <c r="P12" s="177" t="s">
        <v>396</v>
      </c>
      <c r="Q12" s="378">
        <v>73</v>
      </c>
    </row>
    <row r="13" spans="1:17">
      <c r="A13" s="176" t="s">
        <v>390</v>
      </c>
      <c r="B13" s="181">
        <v>50</v>
      </c>
      <c r="C13" s="181">
        <v>50</v>
      </c>
      <c r="D13" s="181">
        <v>0</v>
      </c>
      <c r="E13" s="177" t="s">
        <v>396</v>
      </c>
      <c r="F13" s="177" t="s">
        <v>396</v>
      </c>
      <c r="G13" s="177" t="s">
        <v>396</v>
      </c>
      <c r="H13" s="181">
        <v>84</v>
      </c>
      <c r="J13" s="176" t="s">
        <v>390</v>
      </c>
      <c r="K13" s="378">
        <v>3</v>
      </c>
      <c r="L13" s="378">
        <v>3</v>
      </c>
      <c r="M13" s="181">
        <v>0</v>
      </c>
      <c r="N13" s="177" t="s">
        <v>396</v>
      </c>
      <c r="O13" s="177" t="s">
        <v>396</v>
      </c>
      <c r="P13" s="177" t="s">
        <v>396</v>
      </c>
      <c r="Q13" s="378">
        <v>84</v>
      </c>
    </row>
    <row r="14" spans="1:17">
      <c r="A14" s="176" t="s">
        <v>391</v>
      </c>
      <c r="B14" s="181">
        <v>25</v>
      </c>
      <c r="C14" s="181">
        <v>25</v>
      </c>
      <c r="D14" s="181">
        <v>0</v>
      </c>
      <c r="E14" s="177" t="s">
        <v>396</v>
      </c>
      <c r="F14" s="177" t="s">
        <v>396</v>
      </c>
      <c r="G14" s="177" t="s">
        <v>396</v>
      </c>
      <c r="H14" s="181">
        <v>37</v>
      </c>
      <c r="J14" s="176" t="s">
        <v>391</v>
      </c>
      <c r="K14" s="378">
        <v>1</v>
      </c>
      <c r="L14" s="378">
        <v>1</v>
      </c>
      <c r="M14" s="181">
        <v>0</v>
      </c>
      <c r="N14" s="177" t="s">
        <v>396</v>
      </c>
      <c r="O14" s="177" t="s">
        <v>396</v>
      </c>
      <c r="P14" s="177" t="s">
        <v>396</v>
      </c>
      <c r="Q14" s="378">
        <v>37</v>
      </c>
    </row>
    <row r="15" spans="1:17">
      <c r="A15" s="176" t="s">
        <v>392</v>
      </c>
      <c r="B15" s="181">
        <v>5</v>
      </c>
      <c r="C15" s="181">
        <v>5</v>
      </c>
      <c r="D15" s="181">
        <v>0</v>
      </c>
      <c r="E15" s="177" t="s">
        <v>396</v>
      </c>
      <c r="F15" s="177" t="s">
        <v>396</v>
      </c>
      <c r="G15" s="177" t="s">
        <v>396</v>
      </c>
      <c r="H15" s="181">
        <v>21</v>
      </c>
      <c r="J15" s="176" t="s">
        <v>392</v>
      </c>
      <c r="K15" s="378">
        <v>3</v>
      </c>
      <c r="L15" s="378">
        <v>3</v>
      </c>
      <c r="M15" s="181">
        <v>0</v>
      </c>
      <c r="N15" s="177" t="s">
        <v>396</v>
      </c>
      <c r="O15" s="177" t="s">
        <v>396</v>
      </c>
      <c r="P15" s="177" t="s">
        <v>396</v>
      </c>
      <c r="Q15" s="378">
        <v>21</v>
      </c>
    </row>
    <row r="16" spans="1:17">
      <c r="A16" s="176" t="s">
        <v>393</v>
      </c>
      <c r="B16" s="181">
        <v>5</v>
      </c>
      <c r="C16" s="181">
        <v>5</v>
      </c>
      <c r="D16" s="181">
        <v>0</v>
      </c>
      <c r="E16" s="177" t="s">
        <v>396</v>
      </c>
      <c r="F16" s="177" t="s">
        <v>396</v>
      </c>
      <c r="G16" s="177" t="s">
        <v>396</v>
      </c>
      <c r="H16" s="181">
        <v>26</v>
      </c>
      <c r="J16" s="176" t="s">
        <v>393</v>
      </c>
      <c r="K16" s="378">
        <v>2</v>
      </c>
      <c r="L16" s="378">
        <v>2</v>
      </c>
      <c r="M16" s="181">
        <v>0</v>
      </c>
      <c r="N16" s="177" t="s">
        <v>396</v>
      </c>
      <c r="O16" s="177" t="s">
        <v>396</v>
      </c>
      <c r="P16" s="177" t="s">
        <v>396</v>
      </c>
      <c r="Q16" s="378">
        <v>26</v>
      </c>
    </row>
    <row r="17" spans="1:17">
      <c r="A17" s="176" t="s">
        <v>394</v>
      </c>
      <c r="B17" s="181">
        <v>15</v>
      </c>
      <c r="C17" s="181">
        <v>15</v>
      </c>
      <c r="D17" s="181">
        <v>0</v>
      </c>
      <c r="E17" s="177" t="s">
        <v>396</v>
      </c>
      <c r="F17" s="177" t="s">
        <v>396</v>
      </c>
      <c r="G17" s="177" t="s">
        <v>396</v>
      </c>
      <c r="H17" s="181">
        <v>28</v>
      </c>
      <c r="J17" s="176" t="s">
        <v>394</v>
      </c>
      <c r="K17" s="378">
        <v>2</v>
      </c>
      <c r="L17" s="378">
        <v>2</v>
      </c>
      <c r="M17" s="181">
        <v>0</v>
      </c>
      <c r="N17" s="177" t="s">
        <v>396</v>
      </c>
      <c r="O17" s="177" t="s">
        <v>396</v>
      </c>
      <c r="P17" s="177" t="s">
        <v>396</v>
      </c>
      <c r="Q17" s="378">
        <v>28</v>
      </c>
    </row>
    <row r="18" spans="1:17">
      <c r="A18" s="181"/>
      <c r="B18" s="181"/>
      <c r="C18" s="181"/>
      <c r="D18" s="181"/>
      <c r="E18" s="177"/>
      <c r="F18" s="181"/>
      <c r="G18" s="242"/>
      <c r="H18" s="181"/>
      <c r="J18" s="181"/>
      <c r="K18" s="86"/>
      <c r="L18" s="86"/>
      <c r="M18" s="181"/>
      <c r="N18" s="177"/>
      <c r="O18" s="181"/>
      <c r="P18" s="242"/>
      <c r="Q18" s="379"/>
    </row>
    <row r="19" spans="1:17" s="23" customFormat="1">
      <c r="A19" s="71" t="s">
        <v>1</v>
      </c>
      <c r="B19" s="73">
        <f>SUM(B10:B18)</f>
        <v>156</v>
      </c>
      <c r="C19" s="73">
        <f t="shared" ref="C19:H19" si="0">SUM(C10:C18)</f>
        <v>156</v>
      </c>
      <c r="D19" s="73">
        <f t="shared" si="0"/>
        <v>0</v>
      </c>
      <c r="E19" s="73">
        <f t="shared" si="0"/>
        <v>0</v>
      </c>
      <c r="F19" s="73">
        <f t="shared" si="0"/>
        <v>0</v>
      </c>
      <c r="G19" s="73">
        <f t="shared" si="0"/>
        <v>0</v>
      </c>
      <c r="H19" s="73">
        <f t="shared" si="0"/>
        <v>310</v>
      </c>
      <c r="J19" s="63" t="s">
        <v>1</v>
      </c>
      <c r="K19" s="380">
        <f>SUM(K10:K18)</f>
        <v>15</v>
      </c>
      <c r="L19" s="380">
        <f>SUM(L10:L18)</f>
        <v>15</v>
      </c>
      <c r="M19" s="73">
        <f t="shared" ref="M19" si="1">SUM(M10:M18)</f>
        <v>0</v>
      </c>
      <c r="N19" s="73">
        <f t="shared" ref="N19" si="2">SUM(N10:N18)</f>
        <v>0</v>
      </c>
      <c r="O19" s="73">
        <f t="shared" ref="O19" si="3">SUM(O10:O18)</f>
        <v>0</v>
      </c>
      <c r="P19" s="73">
        <f t="shared" ref="P19" si="4">SUM(P10:P18)</f>
        <v>0</v>
      </c>
      <c r="Q19" s="380">
        <f>SUM(Q10:Q18)</f>
        <v>310</v>
      </c>
    </row>
  </sheetData>
  <mergeCells count="4">
    <mergeCell ref="C7:G7"/>
    <mergeCell ref="K7:Q7"/>
    <mergeCell ref="A3:Q3"/>
    <mergeCell ref="A4:Q4"/>
  </mergeCells>
  <phoneticPr fontId="0" type="noConversion"/>
  <pageMargins left="0.47244094488188981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7A5D-3684-4692-A90C-1E95C06FD225}">
  <dimension ref="A1:Q19"/>
  <sheetViews>
    <sheetView topLeftCell="A7" zoomScale="112" workbookViewId="0">
      <selection activeCell="B19" sqref="B19:H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149</v>
      </c>
    </row>
    <row r="7" spans="1:17" ht="18.75" customHeight="1">
      <c r="A7" s="25"/>
      <c r="B7" s="229"/>
      <c r="C7" s="551" t="s">
        <v>150</v>
      </c>
      <c r="D7" s="551"/>
      <c r="E7" s="551"/>
      <c r="F7" s="551"/>
      <c r="G7" s="551"/>
      <c r="H7" s="230"/>
      <c r="J7" s="25"/>
      <c r="K7" s="550" t="s">
        <v>151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 t="s">
        <v>396</v>
      </c>
      <c r="C10" s="378" t="s">
        <v>396</v>
      </c>
      <c r="D10" s="378" t="s">
        <v>396</v>
      </c>
      <c r="E10" s="381" t="s">
        <v>396</v>
      </c>
      <c r="F10" s="378" t="s">
        <v>396</v>
      </c>
      <c r="G10" s="378" t="s">
        <v>396</v>
      </c>
      <c r="H10" s="378" t="s">
        <v>396</v>
      </c>
      <c r="J10" s="234"/>
      <c r="K10" s="181"/>
      <c r="L10" s="181"/>
      <c r="M10" s="181"/>
      <c r="N10" s="181"/>
      <c r="O10" s="181"/>
      <c r="P10" s="181"/>
      <c r="Q10" s="181"/>
    </row>
    <row r="11" spans="1:17">
      <c r="A11" s="176" t="s">
        <v>388</v>
      </c>
      <c r="B11" s="378" t="s">
        <v>396</v>
      </c>
      <c r="C11" s="378" t="s">
        <v>396</v>
      </c>
      <c r="D11" s="378" t="s">
        <v>396</v>
      </c>
      <c r="E11" s="381" t="s">
        <v>396</v>
      </c>
      <c r="F11" s="378" t="s">
        <v>396</v>
      </c>
      <c r="G11" s="382" t="s">
        <v>396</v>
      </c>
      <c r="H11" s="378" t="s">
        <v>396</v>
      </c>
      <c r="J11" s="176"/>
      <c r="K11" s="181"/>
      <c r="L11" s="181"/>
      <c r="M11" s="181"/>
      <c r="N11" s="181"/>
      <c r="O11" s="181"/>
      <c r="P11" s="181"/>
      <c r="Q11" s="181"/>
    </row>
    <row r="12" spans="1:17">
      <c r="A12" s="176" t="s">
        <v>389</v>
      </c>
      <c r="B12" s="378">
        <v>20</v>
      </c>
      <c r="C12" s="378">
        <v>20</v>
      </c>
      <c r="D12" s="378">
        <v>3000</v>
      </c>
      <c r="E12" s="381">
        <f>(C12*D12)/1000</f>
        <v>60</v>
      </c>
      <c r="F12" s="378">
        <v>90</v>
      </c>
      <c r="G12" s="382">
        <f>(E12*F12*1000)/1000000</f>
        <v>5.4</v>
      </c>
      <c r="H12" s="378">
        <v>1</v>
      </c>
      <c r="J12" s="176"/>
      <c r="K12" s="181"/>
      <c r="L12" s="181"/>
      <c r="M12" s="181"/>
      <c r="N12" s="181"/>
      <c r="O12" s="181"/>
      <c r="P12" s="181"/>
      <c r="Q12" s="181"/>
    </row>
    <row r="13" spans="1:17">
      <c r="A13" s="176" t="s">
        <v>390</v>
      </c>
      <c r="B13" s="378">
        <v>28</v>
      </c>
      <c r="C13" s="378">
        <v>28</v>
      </c>
      <c r="D13" s="378">
        <v>3000</v>
      </c>
      <c r="E13" s="381">
        <f>(C13*D13)/1000</f>
        <v>84</v>
      </c>
      <c r="F13" s="383">
        <v>90</v>
      </c>
      <c r="G13" s="382">
        <f>(E13*F13*1000)/1000000</f>
        <v>7.56</v>
      </c>
      <c r="H13" s="378">
        <v>3</v>
      </c>
      <c r="J13" s="176"/>
      <c r="K13" s="181"/>
      <c r="L13" s="181"/>
      <c r="M13" s="181"/>
      <c r="N13" s="181"/>
      <c r="O13" s="181"/>
      <c r="P13" s="181"/>
      <c r="Q13" s="181"/>
    </row>
    <row r="14" spans="1:17">
      <c r="A14" s="176" t="s">
        <v>391</v>
      </c>
      <c r="B14" s="378" t="s">
        <v>396</v>
      </c>
      <c r="C14" s="378" t="s">
        <v>396</v>
      </c>
      <c r="D14" s="378" t="s">
        <v>396</v>
      </c>
      <c r="E14" s="381" t="s">
        <v>396</v>
      </c>
      <c r="F14" s="383" t="s">
        <v>396</v>
      </c>
      <c r="G14" s="383" t="s">
        <v>396</v>
      </c>
      <c r="H14" s="378" t="s">
        <v>396</v>
      </c>
      <c r="J14" s="176"/>
      <c r="K14" s="181"/>
      <c r="L14" s="181"/>
      <c r="M14" s="181"/>
      <c r="N14" s="181"/>
      <c r="O14" s="181"/>
      <c r="P14" s="181"/>
      <c r="Q14" s="181"/>
    </row>
    <row r="15" spans="1:17">
      <c r="A15" s="176" t="s">
        <v>392</v>
      </c>
      <c r="B15" s="378" t="s">
        <v>396</v>
      </c>
      <c r="C15" s="378" t="s">
        <v>396</v>
      </c>
      <c r="D15" s="378" t="s">
        <v>396</v>
      </c>
      <c r="E15" s="381" t="s">
        <v>396</v>
      </c>
      <c r="F15" s="378" t="s">
        <v>396</v>
      </c>
      <c r="G15" s="378" t="s">
        <v>396</v>
      </c>
      <c r="H15" s="378" t="s">
        <v>396</v>
      </c>
      <c r="J15" s="176"/>
      <c r="K15" s="181"/>
      <c r="L15" s="181"/>
      <c r="M15" s="181"/>
      <c r="N15" s="181"/>
      <c r="O15" s="181"/>
      <c r="P15" s="181"/>
      <c r="Q15" s="181"/>
    </row>
    <row r="16" spans="1:17">
      <c r="A16" s="176" t="s">
        <v>393</v>
      </c>
      <c r="B16" s="378" t="s">
        <v>396</v>
      </c>
      <c r="C16" s="378" t="s">
        <v>396</v>
      </c>
      <c r="D16" s="378" t="s">
        <v>396</v>
      </c>
      <c r="E16" s="381" t="s">
        <v>396</v>
      </c>
      <c r="F16" s="378" t="s">
        <v>396</v>
      </c>
      <c r="G16" s="378" t="s">
        <v>396</v>
      </c>
      <c r="H16" s="378" t="s">
        <v>396</v>
      </c>
      <c r="J16" s="176"/>
      <c r="K16" s="181"/>
      <c r="L16" s="181"/>
      <c r="M16" s="181"/>
      <c r="N16" s="181"/>
      <c r="O16" s="181"/>
      <c r="P16" s="181"/>
      <c r="Q16" s="181"/>
    </row>
    <row r="17" spans="1:17">
      <c r="A17" s="176" t="s">
        <v>394</v>
      </c>
      <c r="B17" s="378" t="s">
        <v>396</v>
      </c>
      <c r="C17" s="378" t="s">
        <v>396</v>
      </c>
      <c r="D17" s="378" t="s">
        <v>396</v>
      </c>
      <c r="E17" s="381" t="s">
        <v>396</v>
      </c>
      <c r="F17" s="378" t="s">
        <v>396</v>
      </c>
      <c r="G17" s="382" t="s">
        <v>396</v>
      </c>
      <c r="H17" s="378" t="s">
        <v>396</v>
      </c>
      <c r="J17" s="176"/>
      <c r="K17" s="181"/>
      <c r="L17" s="181"/>
      <c r="M17" s="181"/>
      <c r="N17" s="181"/>
      <c r="O17" s="181"/>
      <c r="P17" s="181"/>
      <c r="Q17" s="181"/>
    </row>
    <row r="18" spans="1:17">
      <c r="A18" s="181"/>
      <c r="B18" s="86"/>
      <c r="C18" s="86"/>
      <c r="D18" s="86"/>
      <c r="E18" s="384"/>
      <c r="F18" s="86"/>
      <c r="G18" s="385"/>
      <c r="H18" s="379"/>
      <c r="J18" s="181"/>
      <c r="K18" s="181"/>
      <c r="L18" s="181"/>
      <c r="M18" s="181"/>
      <c r="N18" s="181"/>
      <c r="O18" s="181"/>
      <c r="P18" s="181"/>
      <c r="Q18" s="181"/>
    </row>
    <row r="19" spans="1:17" s="23" customFormat="1">
      <c r="A19" s="71" t="s">
        <v>1</v>
      </c>
      <c r="B19" s="380">
        <f>SUM(B10:B18)</f>
        <v>48</v>
      </c>
      <c r="C19" s="380">
        <f>SUM(C10:C18)</f>
        <v>48</v>
      </c>
      <c r="D19" s="380">
        <f>AVERAGE(D13:D18)</f>
        <v>3000</v>
      </c>
      <c r="E19" s="386">
        <f>SUM(E10:E18)</f>
        <v>144</v>
      </c>
      <c r="F19" s="380">
        <f>AVERAGE(F11:F18)</f>
        <v>90</v>
      </c>
      <c r="G19" s="387">
        <f>SUM(G10:G18)</f>
        <v>12.96</v>
      </c>
      <c r="H19" s="380">
        <f>SUM(H10:H18)</f>
        <v>4</v>
      </c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7AD4-4224-4BFD-AB4C-D633C75859E6}">
  <dimension ref="A1:Q19"/>
  <sheetViews>
    <sheetView workbookViewId="0">
      <selection activeCell="L18" sqref="L18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281</v>
      </c>
    </row>
    <row r="7" spans="1:17" ht="18.75" customHeight="1">
      <c r="A7" s="25"/>
      <c r="B7" s="229"/>
      <c r="C7" s="551" t="s">
        <v>152</v>
      </c>
      <c r="D7" s="551"/>
      <c r="E7" s="551"/>
      <c r="F7" s="551"/>
      <c r="G7" s="551"/>
      <c r="H7" s="230"/>
      <c r="J7" s="25"/>
      <c r="K7" s="550" t="s">
        <v>153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/>
      <c r="B10" s="181"/>
      <c r="C10" s="181"/>
      <c r="D10" s="181"/>
      <c r="E10" s="181"/>
      <c r="F10" s="181"/>
      <c r="G10" s="181"/>
      <c r="H10" s="181"/>
      <c r="J10" s="234"/>
      <c r="K10" s="181"/>
      <c r="L10" s="181"/>
      <c r="M10" s="181"/>
      <c r="N10" s="181"/>
      <c r="O10" s="181"/>
      <c r="P10" s="181"/>
      <c r="Q10" s="181"/>
    </row>
    <row r="11" spans="1:17">
      <c r="A11" s="176"/>
      <c r="B11" s="181"/>
      <c r="C11" s="181"/>
      <c r="D11" s="181"/>
      <c r="E11" s="181"/>
      <c r="F11" s="181"/>
      <c r="G11" s="181"/>
      <c r="H11" s="181"/>
      <c r="J11" s="176"/>
      <c r="K11" s="181"/>
      <c r="L11" s="181"/>
      <c r="M11" s="181"/>
      <c r="N11" s="181"/>
      <c r="O11" s="181"/>
      <c r="P11" s="181"/>
      <c r="Q11" s="181"/>
    </row>
    <row r="12" spans="1:17">
      <c r="A12" s="176"/>
      <c r="B12" s="181"/>
      <c r="C12" s="181"/>
      <c r="D12" s="181"/>
      <c r="E12" s="181"/>
      <c r="F12" s="181"/>
      <c r="G12" s="181"/>
      <c r="H12" s="181"/>
      <c r="J12" s="176"/>
      <c r="K12" s="181"/>
      <c r="L12" s="181"/>
      <c r="M12" s="181"/>
      <c r="N12" s="181"/>
      <c r="O12" s="181"/>
      <c r="P12" s="181"/>
      <c r="Q12" s="181"/>
    </row>
    <row r="13" spans="1:17">
      <c r="A13" s="176"/>
      <c r="B13" s="181"/>
      <c r="C13" s="181"/>
      <c r="D13" s="181"/>
      <c r="E13" s="181"/>
      <c r="F13" s="181"/>
      <c r="G13" s="181"/>
      <c r="H13" s="181"/>
      <c r="J13" s="176"/>
      <c r="K13" s="181"/>
      <c r="L13" s="181"/>
      <c r="M13" s="181"/>
      <c r="N13" s="181"/>
      <c r="O13" s="181"/>
      <c r="P13" s="181"/>
      <c r="Q13" s="181"/>
    </row>
    <row r="14" spans="1:17">
      <c r="A14" s="176"/>
      <c r="B14" s="181"/>
      <c r="C14" s="181"/>
      <c r="D14" s="181"/>
      <c r="E14" s="181"/>
      <c r="F14" s="181"/>
      <c r="G14" s="181"/>
      <c r="H14" s="181"/>
      <c r="J14" s="176"/>
      <c r="K14" s="181"/>
      <c r="L14" s="181"/>
      <c r="M14" s="181"/>
      <c r="N14" s="181"/>
      <c r="O14" s="181"/>
      <c r="P14" s="181"/>
      <c r="Q14" s="181"/>
    </row>
    <row r="15" spans="1:17">
      <c r="A15" s="176"/>
      <c r="B15" s="181"/>
      <c r="C15" s="181"/>
      <c r="D15" s="181"/>
      <c r="E15" s="181"/>
      <c r="F15" s="181"/>
      <c r="G15" s="181"/>
      <c r="H15" s="181"/>
      <c r="J15" s="176"/>
      <c r="K15" s="181"/>
      <c r="L15" s="181"/>
      <c r="M15" s="181"/>
      <c r="N15" s="181"/>
      <c r="O15" s="181"/>
      <c r="P15" s="181"/>
      <c r="Q15" s="181"/>
    </row>
    <row r="16" spans="1:17">
      <c r="A16" s="176"/>
      <c r="B16" s="181"/>
      <c r="C16" s="181"/>
      <c r="D16" s="181"/>
      <c r="E16" s="181"/>
      <c r="F16" s="181"/>
      <c r="G16" s="181"/>
      <c r="H16" s="181"/>
      <c r="J16" s="176"/>
      <c r="K16" s="181"/>
      <c r="L16" s="181"/>
      <c r="M16" s="181"/>
      <c r="N16" s="181"/>
      <c r="O16" s="181"/>
      <c r="P16" s="181"/>
      <c r="Q16" s="181"/>
    </row>
    <row r="17" spans="1:17">
      <c r="A17" s="176"/>
      <c r="B17" s="181"/>
      <c r="C17" s="181"/>
      <c r="D17" s="181"/>
      <c r="E17" s="181"/>
      <c r="F17" s="181"/>
      <c r="G17" s="181"/>
      <c r="H17" s="181"/>
      <c r="J17" s="176"/>
      <c r="K17" s="181"/>
      <c r="L17" s="181"/>
      <c r="M17" s="181"/>
      <c r="N17" s="181"/>
      <c r="O17" s="181"/>
      <c r="P17" s="181"/>
      <c r="Q17" s="181"/>
    </row>
    <row r="18" spans="1:17">
      <c r="A18" s="181"/>
      <c r="B18" s="181"/>
      <c r="C18" s="181"/>
      <c r="D18" s="181"/>
      <c r="E18" s="181"/>
      <c r="F18" s="181"/>
      <c r="G18" s="242"/>
      <c r="H18" s="181"/>
      <c r="J18" s="181"/>
      <c r="K18" s="181"/>
      <c r="L18" s="181"/>
      <c r="M18" s="181"/>
      <c r="N18" s="181"/>
      <c r="O18" s="181"/>
      <c r="P18" s="181"/>
      <c r="Q18" s="181"/>
    </row>
    <row r="19" spans="1:17" s="23" customFormat="1">
      <c r="A19" s="71" t="s">
        <v>1</v>
      </c>
      <c r="B19" s="73"/>
      <c r="C19" s="73"/>
      <c r="D19" s="73"/>
      <c r="E19" s="73"/>
      <c r="F19" s="73"/>
      <c r="G19" s="244"/>
      <c r="H19" s="73"/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2E82-3051-49A8-9935-9C22DBE8810D}">
  <dimension ref="A1:Q19"/>
  <sheetViews>
    <sheetView topLeftCell="A10" workbookViewId="0">
      <selection activeCell="B19" sqref="B19:H19"/>
    </sheetView>
  </sheetViews>
  <sheetFormatPr defaultColWidth="9.125" defaultRowHeight="18"/>
  <cols>
    <col min="1" max="1" width="11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282</v>
      </c>
    </row>
    <row r="7" spans="1:17" ht="18.75" customHeight="1">
      <c r="A7" s="25"/>
      <c r="B7" s="229"/>
      <c r="C7" s="551" t="s">
        <v>158</v>
      </c>
      <c r="D7" s="551"/>
      <c r="E7" s="551"/>
      <c r="F7" s="551"/>
      <c r="G7" s="551"/>
      <c r="H7" s="230"/>
      <c r="J7" s="25"/>
      <c r="K7" s="550" t="s">
        <v>159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>
        <v>1</v>
      </c>
      <c r="C10" s="378">
        <v>1</v>
      </c>
      <c r="D10" s="378">
        <v>800</v>
      </c>
      <c r="E10" s="388">
        <f>(C10*D10)/1000</f>
        <v>0.8</v>
      </c>
      <c r="F10" s="378">
        <v>40</v>
      </c>
      <c r="G10" s="389">
        <f>(E10*F10*1000)/1000000</f>
        <v>3.2000000000000001E-2</v>
      </c>
      <c r="H10" s="378">
        <v>14</v>
      </c>
      <c r="J10" s="234"/>
      <c r="K10" s="63"/>
      <c r="L10" s="63"/>
      <c r="M10" s="63"/>
      <c r="N10" s="63"/>
      <c r="O10" s="63"/>
      <c r="P10" s="63"/>
      <c r="Q10" s="63"/>
    </row>
    <row r="11" spans="1:17">
      <c r="A11" s="176" t="s">
        <v>388</v>
      </c>
      <c r="B11" s="378">
        <v>4</v>
      </c>
      <c r="C11" s="378">
        <v>3</v>
      </c>
      <c r="D11" s="378">
        <v>800</v>
      </c>
      <c r="E11" s="388">
        <f t="shared" ref="E11:E17" si="0">(C11*D11)/1000</f>
        <v>2.4</v>
      </c>
      <c r="F11" s="378">
        <v>40</v>
      </c>
      <c r="G11" s="389">
        <f>(E11*F11*1000)/1000000</f>
        <v>9.6000000000000002E-2</v>
      </c>
      <c r="H11" s="378">
        <v>26</v>
      </c>
      <c r="J11" s="176"/>
      <c r="K11" s="63"/>
      <c r="L11" s="63"/>
      <c r="M11" s="63"/>
      <c r="N11" s="63"/>
      <c r="O11" s="63"/>
      <c r="P11" s="63"/>
      <c r="Q11" s="63"/>
    </row>
    <row r="12" spans="1:17">
      <c r="A12" s="176" t="s">
        <v>389</v>
      </c>
      <c r="B12" s="378">
        <v>6</v>
      </c>
      <c r="C12" s="378">
        <v>5</v>
      </c>
      <c r="D12" s="378">
        <v>800</v>
      </c>
      <c r="E12" s="388">
        <f t="shared" si="0"/>
        <v>4</v>
      </c>
      <c r="F12" s="378">
        <v>40</v>
      </c>
      <c r="G12" s="389">
        <f t="shared" ref="G12:G17" si="1">(E12*F12*1000)/1000000</f>
        <v>0.16</v>
      </c>
      <c r="H12" s="378">
        <v>32</v>
      </c>
      <c r="J12" s="176"/>
      <c r="K12" s="63"/>
      <c r="L12" s="63"/>
      <c r="M12" s="63"/>
      <c r="N12" s="63"/>
      <c r="O12" s="63"/>
      <c r="P12" s="63"/>
      <c r="Q12" s="63"/>
    </row>
    <row r="13" spans="1:17">
      <c r="A13" s="176" t="s">
        <v>390</v>
      </c>
      <c r="B13" s="378">
        <v>8</v>
      </c>
      <c r="C13" s="378">
        <v>7</v>
      </c>
      <c r="D13" s="378">
        <v>800</v>
      </c>
      <c r="E13" s="388">
        <f t="shared" si="0"/>
        <v>5.6</v>
      </c>
      <c r="F13" s="378">
        <v>40</v>
      </c>
      <c r="G13" s="389">
        <f t="shared" si="1"/>
        <v>0.224</v>
      </c>
      <c r="H13" s="378">
        <v>47</v>
      </c>
      <c r="J13" s="176"/>
      <c r="K13" s="63"/>
      <c r="L13" s="63"/>
      <c r="M13" s="63"/>
      <c r="N13" s="63"/>
      <c r="O13" s="63"/>
      <c r="P13" s="63"/>
      <c r="Q13" s="63"/>
    </row>
    <row r="14" spans="1:17">
      <c r="A14" s="176" t="s">
        <v>391</v>
      </c>
      <c r="B14" s="378">
        <v>4</v>
      </c>
      <c r="C14" s="378">
        <v>3</v>
      </c>
      <c r="D14" s="378">
        <v>800</v>
      </c>
      <c r="E14" s="388">
        <f t="shared" si="0"/>
        <v>2.4</v>
      </c>
      <c r="F14" s="378">
        <v>40</v>
      </c>
      <c r="G14" s="389">
        <f t="shared" si="1"/>
        <v>9.6000000000000002E-2</v>
      </c>
      <c r="H14" s="378">
        <v>18</v>
      </c>
      <c r="J14" s="176"/>
      <c r="K14" s="63"/>
      <c r="L14" s="63"/>
      <c r="M14" s="63"/>
      <c r="N14" s="63"/>
      <c r="O14" s="63"/>
      <c r="P14" s="63"/>
      <c r="Q14" s="63"/>
    </row>
    <row r="15" spans="1:17">
      <c r="A15" s="176" t="s">
        <v>392</v>
      </c>
      <c r="B15" s="378">
        <v>5</v>
      </c>
      <c r="C15" s="378">
        <v>4</v>
      </c>
      <c r="D15" s="378">
        <v>800</v>
      </c>
      <c r="E15" s="388">
        <f t="shared" si="0"/>
        <v>3.2</v>
      </c>
      <c r="F15" s="378">
        <v>40</v>
      </c>
      <c r="G15" s="389">
        <f t="shared" si="1"/>
        <v>0.128</v>
      </c>
      <c r="H15" s="378">
        <v>31</v>
      </c>
      <c r="J15" s="176"/>
      <c r="K15" s="181"/>
      <c r="L15" s="181"/>
      <c r="M15" s="181"/>
      <c r="N15" s="181"/>
      <c r="O15" s="181"/>
      <c r="P15" s="181"/>
      <c r="Q15" s="181"/>
    </row>
    <row r="16" spans="1:17">
      <c r="A16" s="176" t="s">
        <v>393</v>
      </c>
      <c r="B16" s="378">
        <v>2</v>
      </c>
      <c r="C16" s="378">
        <v>2</v>
      </c>
      <c r="D16" s="378">
        <v>800</v>
      </c>
      <c r="E16" s="388">
        <f t="shared" si="0"/>
        <v>1.6</v>
      </c>
      <c r="F16" s="378">
        <v>40</v>
      </c>
      <c r="G16" s="389">
        <f t="shared" si="1"/>
        <v>6.4000000000000001E-2</v>
      </c>
      <c r="H16" s="378">
        <v>13</v>
      </c>
      <c r="J16" s="176"/>
      <c r="K16" s="181"/>
      <c r="L16" s="181"/>
      <c r="M16" s="181"/>
      <c r="N16" s="181"/>
      <c r="O16" s="181"/>
      <c r="P16" s="181"/>
      <c r="Q16" s="181"/>
    </row>
    <row r="17" spans="1:17">
      <c r="A17" s="176" t="s">
        <v>394</v>
      </c>
      <c r="B17" s="378">
        <v>5</v>
      </c>
      <c r="C17" s="378">
        <v>4</v>
      </c>
      <c r="D17" s="378">
        <v>800</v>
      </c>
      <c r="E17" s="388">
        <f t="shared" si="0"/>
        <v>3.2</v>
      </c>
      <c r="F17" s="378">
        <v>40</v>
      </c>
      <c r="G17" s="389">
        <f t="shared" si="1"/>
        <v>0.128</v>
      </c>
      <c r="H17" s="378">
        <v>27</v>
      </c>
      <c r="J17" s="176"/>
      <c r="K17" s="181"/>
      <c r="L17" s="181"/>
      <c r="M17" s="181"/>
      <c r="N17" s="181"/>
      <c r="O17" s="181"/>
      <c r="P17" s="181"/>
      <c r="Q17" s="181"/>
    </row>
    <row r="18" spans="1:17">
      <c r="A18" s="176"/>
      <c r="B18" s="86"/>
      <c r="C18" s="86"/>
      <c r="D18" s="86"/>
      <c r="E18" s="390"/>
      <c r="F18" s="86"/>
      <c r="G18" s="391"/>
      <c r="H18" s="379"/>
      <c r="J18" s="176"/>
      <c r="K18" s="181"/>
      <c r="L18" s="181"/>
      <c r="M18" s="181"/>
      <c r="N18" s="181"/>
      <c r="O18" s="181"/>
      <c r="P18" s="181"/>
      <c r="Q18" s="181"/>
    </row>
    <row r="19" spans="1:17" s="23" customFormat="1">
      <c r="A19" s="71" t="s">
        <v>1</v>
      </c>
      <c r="B19" s="380">
        <f>SUM(B10:B18)</f>
        <v>35</v>
      </c>
      <c r="C19" s="380">
        <f>SUM(C10:C18)</f>
        <v>29</v>
      </c>
      <c r="D19" s="380">
        <f>AVERAGE(D10:D18)</f>
        <v>800</v>
      </c>
      <c r="E19" s="392">
        <f>SUM(E10:E18)</f>
        <v>23.200000000000003</v>
      </c>
      <c r="F19" s="380">
        <f>AVERAGE(F10:F18)</f>
        <v>40</v>
      </c>
      <c r="G19" s="393">
        <f>SUM(G10:G18)</f>
        <v>0.92800000000000005</v>
      </c>
      <c r="H19" s="380">
        <f>SUM(H10:H18)</f>
        <v>208</v>
      </c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D85B-477C-496C-A58C-6042E2FD807B}">
  <dimension ref="A1:Q19"/>
  <sheetViews>
    <sheetView topLeftCell="A5" workbookViewId="0">
      <selection activeCell="K19" sqref="K19:Q19"/>
    </sheetView>
  </sheetViews>
  <sheetFormatPr defaultColWidth="9.125" defaultRowHeight="18"/>
  <cols>
    <col min="1" max="1" width="9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283</v>
      </c>
    </row>
    <row r="7" spans="1:17" ht="18.75" customHeight="1">
      <c r="A7" s="25"/>
      <c r="B7" s="229"/>
      <c r="C7" s="551" t="s">
        <v>42</v>
      </c>
      <c r="D7" s="551"/>
      <c r="E7" s="551"/>
      <c r="F7" s="551"/>
      <c r="G7" s="551"/>
      <c r="H7" s="230"/>
      <c r="J7" s="25"/>
      <c r="K7" s="550" t="s">
        <v>160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88" t="s">
        <v>396</v>
      </c>
      <c r="C10" s="388" t="s">
        <v>396</v>
      </c>
      <c r="D10" s="378" t="s">
        <v>396</v>
      </c>
      <c r="E10" s="388" t="s">
        <v>396</v>
      </c>
      <c r="F10" s="378" t="s">
        <v>396</v>
      </c>
      <c r="G10" s="389" t="s">
        <v>396</v>
      </c>
      <c r="H10" s="378" t="s">
        <v>396</v>
      </c>
      <c r="J10" s="234" t="s">
        <v>387</v>
      </c>
      <c r="K10" s="388">
        <v>0.5</v>
      </c>
      <c r="L10" s="388">
        <v>0.5</v>
      </c>
      <c r="M10" s="378">
        <v>2000</v>
      </c>
      <c r="N10" s="388">
        <f>(L10*M10)/1000</f>
        <v>1</v>
      </c>
      <c r="O10" s="378">
        <v>30</v>
      </c>
      <c r="P10" s="394">
        <f t="shared" ref="P10:P17" si="0">(N10*O10*1000)/1000000</f>
        <v>0.03</v>
      </c>
      <c r="Q10" s="378">
        <v>2</v>
      </c>
    </row>
    <row r="11" spans="1:17">
      <c r="A11" s="176" t="s">
        <v>388</v>
      </c>
      <c r="B11" s="388" t="s">
        <v>396</v>
      </c>
      <c r="C11" s="388" t="s">
        <v>396</v>
      </c>
      <c r="D11" s="378" t="s">
        <v>396</v>
      </c>
      <c r="E11" s="378" t="s">
        <v>396</v>
      </c>
      <c r="F11" s="378" t="s">
        <v>396</v>
      </c>
      <c r="G11" s="378" t="s">
        <v>396</v>
      </c>
      <c r="H11" s="378" t="s">
        <v>396</v>
      </c>
      <c r="J11" s="176" t="s">
        <v>388</v>
      </c>
      <c r="K11" s="388">
        <v>0.5</v>
      </c>
      <c r="L11" s="388">
        <v>0.5</v>
      </c>
      <c r="M11" s="378">
        <v>2000</v>
      </c>
      <c r="N11" s="388">
        <f t="shared" ref="N11:N17" si="1">(L11*M11)/1000</f>
        <v>1</v>
      </c>
      <c r="O11" s="378">
        <v>30</v>
      </c>
      <c r="P11" s="394">
        <f t="shared" si="0"/>
        <v>0.03</v>
      </c>
      <c r="Q11" s="378">
        <v>3</v>
      </c>
    </row>
    <row r="12" spans="1:17">
      <c r="A12" s="176" t="s">
        <v>389</v>
      </c>
      <c r="B12" s="388">
        <v>0.25</v>
      </c>
      <c r="C12" s="388">
        <v>0.25</v>
      </c>
      <c r="D12" s="378">
        <v>2000</v>
      </c>
      <c r="E12" s="388">
        <f t="shared" ref="E12:E17" si="2">(C12*D12)/1000</f>
        <v>0.5</v>
      </c>
      <c r="F12" s="378">
        <v>15</v>
      </c>
      <c r="G12" s="389">
        <f>(E12*F12*1000)/1000000</f>
        <v>7.4999999999999997E-3</v>
      </c>
      <c r="H12" s="378">
        <v>5</v>
      </c>
      <c r="J12" s="176" t="s">
        <v>389</v>
      </c>
      <c r="K12" s="388">
        <v>1</v>
      </c>
      <c r="L12" s="388">
        <v>1</v>
      </c>
      <c r="M12" s="378">
        <v>2000</v>
      </c>
      <c r="N12" s="388">
        <f t="shared" si="1"/>
        <v>2</v>
      </c>
      <c r="O12" s="378">
        <v>30</v>
      </c>
      <c r="P12" s="394">
        <f>(N12*O12*1000)/1000000</f>
        <v>0.06</v>
      </c>
      <c r="Q12" s="378">
        <v>5</v>
      </c>
    </row>
    <row r="13" spans="1:17">
      <c r="A13" s="176" t="s">
        <v>390</v>
      </c>
      <c r="B13" s="388">
        <v>1</v>
      </c>
      <c r="C13" s="388">
        <v>1</v>
      </c>
      <c r="D13" s="378">
        <v>2000</v>
      </c>
      <c r="E13" s="388">
        <f t="shared" si="2"/>
        <v>2</v>
      </c>
      <c r="F13" s="378">
        <v>15</v>
      </c>
      <c r="G13" s="389">
        <f>(E13*F13*1000)/1000000</f>
        <v>0.03</v>
      </c>
      <c r="H13" s="378">
        <v>5</v>
      </c>
      <c r="J13" s="176" t="s">
        <v>390</v>
      </c>
      <c r="K13" s="388">
        <v>2</v>
      </c>
      <c r="L13" s="388">
        <v>2</v>
      </c>
      <c r="M13" s="378">
        <v>2000</v>
      </c>
      <c r="N13" s="388">
        <f t="shared" si="1"/>
        <v>4</v>
      </c>
      <c r="O13" s="378">
        <v>30</v>
      </c>
      <c r="P13" s="394">
        <f t="shared" si="0"/>
        <v>0.12</v>
      </c>
      <c r="Q13" s="378">
        <v>3</v>
      </c>
    </row>
    <row r="14" spans="1:17">
      <c r="A14" s="176" t="s">
        <v>391</v>
      </c>
      <c r="B14" s="388">
        <v>0.25</v>
      </c>
      <c r="C14" s="388">
        <v>0.25</v>
      </c>
      <c r="D14" s="378">
        <v>2000</v>
      </c>
      <c r="E14" s="388">
        <f>(C14*D14)/1000</f>
        <v>0.5</v>
      </c>
      <c r="F14" s="378">
        <v>15</v>
      </c>
      <c r="G14" s="389">
        <f>(E14*F14*1000)/1000000</f>
        <v>7.4999999999999997E-3</v>
      </c>
      <c r="H14" s="378">
        <v>8</v>
      </c>
      <c r="J14" s="176" t="s">
        <v>391</v>
      </c>
      <c r="K14" s="388">
        <v>0.5</v>
      </c>
      <c r="L14" s="388">
        <v>0.5</v>
      </c>
      <c r="M14" s="378">
        <v>2000</v>
      </c>
      <c r="N14" s="388">
        <f t="shared" si="1"/>
        <v>1</v>
      </c>
      <c r="O14" s="378">
        <v>30</v>
      </c>
      <c r="P14" s="394">
        <f t="shared" si="0"/>
        <v>0.03</v>
      </c>
      <c r="Q14" s="378">
        <v>5</v>
      </c>
    </row>
    <row r="15" spans="1:17">
      <c r="A15" s="176" t="s">
        <v>392</v>
      </c>
      <c r="B15" s="388" t="s">
        <v>396</v>
      </c>
      <c r="C15" s="388" t="s">
        <v>396</v>
      </c>
      <c r="D15" s="378" t="s">
        <v>396</v>
      </c>
      <c r="E15" s="378" t="s">
        <v>396</v>
      </c>
      <c r="F15" s="378" t="s">
        <v>396</v>
      </c>
      <c r="G15" s="378" t="s">
        <v>396</v>
      </c>
      <c r="H15" s="378" t="s">
        <v>396</v>
      </c>
      <c r="J15" s="176" t="s">
        <v>392</v>
      </c>
      <c r="K15" s="388">
        <v>0.5</v>
      </c>
      <c r="L15" s="388">
        <v>0.5</v>
      </c>
      <c r="M15" s="378">
        <v>2000</v>
      </c>
      <c r="N15" s="388">
        <f t="shared" si="1"/>
        <v>1</v>
      </c>
      <c r="O15" s="378">
        <v>30</v>
      </c>
      <c r="P15" s="394">
        <f t="shared" si="0"/>
        <v>0.03</v>
      </c>
      <c r="Q15" s="378">
        <v>2</v>
      </c>
    </row>
    <row r="16" spans="1:17">
      <c r="A16" s="176" t="s">
        <v>393</v>
      </c>
      <c r="B16" s="388" t="s">
        <v>396</v>
      </c>
      <c r="C16" s="388" t="s">
        <v>396</v>
      </c>
      <c r="D16" s="388" t="s">
        <v>396</v>
      </c>
      <c r="E16" s="388" t="s">
        <v>396</v>
      </c>
      <c r="F16" s="388" t="s">
        <v>396</v>
      </c>
      <c r="G16" s="388" t="s">
        <v>396</v>
      </c>
      <c r="H16" s="388" t="s">
        <v>396</v>
      </c>
      <c r="J16" s="176" t="s">
        <v>393</v>
      </c>
      <c r="K16" s="388">
        <v>0.5</v>
      </c>
      <c r="L16" s="388">
        <v>0.5</v>
      </c>
      <c r="M16" s="378">
        <v>2000</v>
      </c>
      <c r="N16" s="388">
        <f t="shared" si="1"/>
        <v>1</v>
      </c>
      <c r="O16" s="378">
        <v>30</v>
      </c>
      <c r="P16" s="394">
        <f t="shared" si="0"/>
        <v>0.03</v>
      </c>
      <c r="Q16" s="378">
        <v>1</v>
      </c>
    </row>
    <row r="17" spans="1:17">
      <c r="A17" s="176" t="s">
        <v>394</v>
      </c>
      <c r="B17" s="388">
        <v>0.25</v>
      </c>
      <c r="C17" s="388">
        <v>0.25</v>
      </c>
      <c r="D17" s="378">
        <v>2000</v>
      </c>
      <c r="E17" s="388">
        <f t="shared" si="2"/>
        <v>0.5</v>
      </c>
      <c r="F17" s="378">
        <v>15</v>
      </c>
      <c r="G17" s="389">
        <f>(E17*F17*1000)/1000000</f>
        <v>7.4999999999999997E-3</v>
      </c>
      <c r="H17" s="378">
        <v>3</v>
      </c>
      <c r="J17" s="176" t="s">
        <v>394</v>
      </c>
      <c r="K17" s="388">
        <v>0.5</v>
      </c>
      <c r="L17" s="388">
        <v>0.5</v>
      </c>
      <c r="M17" s="378">
        <v>2000</v>
      </c>
      <c r="N17" s="388">
        <f t="shared" si="1"/>
        <v>1</v>
      </c>
      <c r="O17" s="378">
        <v>30</v>
      </c>
      <c r="P17" s="394">
        <f t="shared" si="0"/>
        <v>0.03</v>
      </c>
      <c r="Q17" s="378">
        <v>2</v>
      </c>
    </row>
    <row r="18" spans="1:17">
      <c r="A18" s="181"/>
      <c r="B18" s="86"/>
      <c r="C18" s="86"/>
      <c r="D18" s="86"/>
      <c r="E18" s="390"/>
      <c r="F18" s="86"/>
      <c r="G18" s="391"/>
      <c r="H18" s="379"/>
      <c r="J18" s="181"/>
      <c r="K18" s="86"/>
      <c r="L18" s="86"/>
      <c r="M18" s="86"/>
      <c r="N18" s="390"/>
      <c r="O18" s="86"/>
      <c r="P18" s="391"/>
      <c r="Q18" s="379"/>
    </row>
    <row r="19" spans="1:17" s="23" customFormat="1">
      <c r="A19" s="71" t="s">
        <v>1</v>
      </c>
      <c r="B19" s="380">
        <f>SUM(B10:B18)</f>
        <v>1.75</v>
      </c>
      <c r="C19" s="87">
        <f>SUM(C10:C18)</f>
        <v>1.75</v>
      </c>
      <c r="D19" s="380">
        <v>600</v>
      </c>
      <c r="E19" s="392">
        <f>SUM(E10:E18)</f>
        <v>3.5</v>
      </c>
      <c r="F19" s="380">
        <f>AVERAGE(F10:F18)</f>
        <v>15</v>
      </c>
      <c r="G19" s="393">
        <f>SUM(G10:G18)</f>
        <v>5.2499999999999998E-2</v>
      </c>
      <c r="H19" s="380">
        <f>SUM(H10:H18)</f>
        <v>21</v>
      </c>
      <c r="J19" s="63" t="s">
        <v>1</v>
      </c>
      <c r="K19" s="392">
        <f>SUM(K10:K18)</f>
        <v>6</v>
      </c>
      <c r="L19" s="392">
        <f>SUM(L10:L18)</f>
        <v>6</v>
      </c>
      <c r="M19" s="380">
        <f>AVERAGE(M11:M18)</f>
        <v>2000</v>
      </c>
      <c r="N19" s="392">
        <f>SUM(N10:N18)</f>
        <v>12</v>
      </c>
      <c r="O19" s="380">
        <f>AVERAGE(O11:O18)</f>
        <v>30</v>
      </c>
      <c r="P19" s="393">
        <f>SUM(P10:P18)</f>
        <v>0.3600000000000001</v>
      </c>
      <c r="Q19" s="380">
        <f>SUM(Q10:Q18)</f>
        <v>23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E136-C41F-4A62-B94B-6DEE715D27FA}">
  <dimension ref="A1:Q19"/>
  <sheetViews>
    <sheetView workbookViewId="0">
      <selection activeCell="A5" sqref="A5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284</v>
      </c>
    </row>
    <row r="7" spans="1:17" ht="18.75" customHeight="1">
      <c r="A7" s="25"/>
      <c r="B7" s="229"/>
      <c r="C7" s="551" t="s">
        <v>161</v>
      </c>
      <c r="D7" s="551"/>
      <c r="E7" s="551"/>
      <c r="F7" s="551"/>
      <c r="G7" s="551"/>
      <c r="H7" s="230"/>
      <c r="J7" s="25"/>
      <c r="K7" s="550" t="s">
        <v>162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/>
      <c r="B10" s="63"/>
      <c r="C10" s="63"/>
      <c r="D10" s="63"/>
      <c r="E10" s="63"/>
      <c r="F10" s="63"/>
      <c r="G10" s="63"/>
      <c r="H10" s="63"/>
      <c r="J10" s="234"/>
      <c r="K10" s="63"/>
      <c r="L10" s="63"/>
      <c r="M10" s="63"/>
      <c r="N10" s="63"/>
      <c r="O10" s="63"/>
      <c r="P10" s="63"/>
      <c r="Q10" s="63"/>
    </row>
    <row r="11" spans="1:17">
      <c r="A11" s="176"/>
      <c r="B11" s="63"/>
      <c r="C11" s="63"/>
      <c r="D11" s="63"/>
      <c r="E11" s="63"/>
      <c r="F11" s="63"/>
      <c r="G11" s="63"/>
      <c r="H11" s="63"/>
      <c r="J11" s="176"/>
      <c r="K11" s="63"/>
      <c r="L11" s="63"/>
      <c r="M11" s="63"/>
      <c r="N11" s="63"/>
      <c r="O11" s="63"/>
      <c r="P11" s="63"/>
      <c r="Q11" s="63"/>
    </row>
    <row r="12" spans="1:17">
      <c r="A12" s="176"/>
      <c r="B12" s="63"/>
      <c r="C12" s="63"/>
      <c r="D12" s="63"/>
      <c r="E12" s="63"/>
      <c r="F12" s="63"/>
      <c r="G12" s="63"/>
      <c r="H12" s="63"/>
      <c r="J12" s="176"/>
      <c r="K12" s="63"/>
      <c r="L12" s="63"/>
      <c r="M12" s="63"/>
      <c r="N12" s="63"/>
      <c r="O12" s="63"/>
      <c r="P12" s="63"/>
      <c r="Q12" s="63"/>
    </row>
    <row r="13" spans="1:17">
      <c r="A13" s="176"/>
      <c r="B13" s="63"/>
      <c r="C13" s="63"/>
      <c r="D13" s="63"/>
      <c r="E13" s="63"/>
      <c r="F13" s="63"/>
      <c r="G13" s="63"/>
      <c r="H13" s="63"/>
      <c r="J13" s="176"/>
      <c r="K13" s="63"/>
      <c r="L13" s="63"/>
      <c r="M13" s="63"/>
      <c r="N13" s="63"/>
      <c r="O13" s="63"/>
      <c r="P13" s="63"/>
      <c r="Q13" s="63"/>
    </row>
    <row r="14" spans="1:17">
      <c r="A14" s="176"/>
      <c r="B14" s="181"/>
      <c r="C14" s="181"/>
      <c r="D14" s="181"/>
      <c r="E14" s="181"/>
      <c r="F14" s="181"/>
      <c r="G14" s="181"/>
      <c r="H14" s="181"/>
      <c r="J14" s="176"/>
      <c r="K14" s="181"/>
      <c r="L14" s="181"/>
      <c r="M14" s="181"/>
      <c r="N14" s="181"/>
      <c r="O14" s="181"/>
      <c r="P14" s="181"/>
      <c r="Q14" s="181"/>
    </row>
    <row r="15" spans="1:17">
      <c r="A15" s="176"/>
      <c r="B15" s="181"/>
      <c r="C15" s="181"/>
      <c r="D15" s="181"/>
      <c r="E15" s="181"/>
      <c r="F15" s="181"/>
      <c r="G15" s="181"/>
      <c r="H15" s="181"/>
      <c r="J15" s="176"/>
      <c r="K15" s="181"/>
      <c r="L15" s="181"/>
      <c r="M15" s="181"/>
      <c r="N15" s="181"/>
      <c r="O15" s="181"/>
      <c r="P15" s="181"/>
      <c r="Q15" s="181"/>
    </row>
    <row r="16" spans="1:17">
      <c r="A16" s="176"/>
      <c r="B16" s="181"/>
      <c r="C16" s="181"/>
      <c r="D16" s="181"/>
      <c r="E16" s="181"/>
      <c r="F16" s="181"/>
      <c r="G16" s="181"/>
      <c r="H16" s="181"/>
      <c r="J16" s="176"/>
      <c r="K16" s="181"/>
      <c r="L16" s="181"/>
      <c r="M16" s="181"/>
      <c r="N16" s="181"/>
      <c r="O16" s="181"/>
      <c r="P16" s="181"/>
      <c r="Q16" s="181"/>
    </row>
    <row r="17" spans="1:17">
      <c r="A17" s="176"/>
      <c r="B17" s="181"/>
      <c r="C17" s="181"/>
      <c r="D17" s="181"/>
      <c r="E17" s="181"/>
      <c r="F17" s="181"/>
      <c r="G17" s="181"/>
      <c r="H17" s="181"/>
      <c r="J17" s="176"/>
      <c r="K17" s="181"/>
      <c r="L17" s="181"/>
      <c r="M17" s="181"/>
      <c r="N17" s="181"/>
      <c r="O17" s="181"/>
      <c r="P17" s="181"/>
      <c r="Q17" s="181"/>
    </row>
    <row r="18" spans="1:17">
      <c r="A18" s="181"/>
      <c r="B18" s="181"/>
      <c r="C18" s="181"/>
      <c r="D18" s="181"/>
      <c r="E18" s="181"/>
      <c r="F18" s="181"/>
      <c r="G18" s="181"/>
      <c r="H18" s="181"/>
      <c r="J18" s="181"/>
      <c r="K18" s="181"/>
      <c r="L18" s="181"/>
      <c r="M18" s="181"/>
      <c r="N18" s="181"/>
      <c r="O18" s="181"/>
      <c r="P18" s="181"/>
      <c r="Q18" s="181"/>
    </row>
    <row r="19" spans="1:17" s="23" customFormat="1">
      <c r="A19" s="71" t="s">
        <v>1</v>
      </c>
      <c r="B19" s="245"/>
      <c r="C19" s="245"/>
      <c r="D19" s="245"/>
      <c r="E19" s="245"/>
      <c r="F19" s="245"/>
      <c r="G19" s="245"/>
      <c r="H19" s="245"/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3163-3FF9-42BB-971E-DCE95BA00EBC}">
  <dimension ref="A1:Q19"/>
  <sheetViews>
    <sheetView topLeftCell="A10" workbookViewId="0">
      <selection activeCell="K19" sqref="K19:Q19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285</v>
      </c>
    </row>
    <row r="7" spans="1:17" ht="18.75" customHeight="1">
      <c r="A7" s="25"/>
      <c r="B7" s="229"/>
      <c r="C7" s="551" t="s">
        <v>163</v>
      </c>
      <c r="D7" s="551"/>
      <c r="E7" s="551"/>
      <c r="F7" s="551"/>
      <c r="G7" s="551"/>
      <c r="H7" s="230"/>
      <c r="J7" s="25"/>
      <c r="K7" s="550" t="s">
        <v>164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5"/>
      <c r="B10" s="173"/>
      <c r="C10" s="63"/>
      <c r="D10" s="63"/>
      <c r="E10" s="63"/>
      <c r="F10" s="63"/>
      <c r="G10" s="63"/>
      <c r="H10" s="174"/>
      <c r="J10" s="234" t="s">
        <v>387</v>
      </c>
      <c r="K10" s="388">
        <v>1.25</v>
      </c>
      <c r="L10" s="378">
        <v>1</v>
      </c>
      <c r="M10" s="378">
        <v>400</v>
      </c>
      <c r="N10" s="388">
        <f>(L10*M10)/1000</f>
        <v>0.4</v>
      </c>
      <c r="O10" s="378">
        <v>20</v>
      </c>
      <c r="P10" s="389">
        <f>(N10*O10*1000)/1000000</f>
        <v>8.0000000000000002E-3</v>
      </c>
      <c r="Q10" s="378">
        <v>10</v>
      </c>
    </row>
    <row r="11" spans="1:17">
      <c r="A11" s="175"/>
      <c r="B11" s="173"/>
      <c r="C11" s="63"/>
      <c r="D11" s="63"/>
      <c r="E11" s="63"/>
      <c r="F11" s="63"/>
      <c r="G11" s="63"/>
      <c r="H11" s="174"/>
      <c r="J11" s="176" t="s">
        <v>388</v>
      </c>
      <c r="K11" s="388">
        <v>2</v>
      </c>
      <c r="L11" s="378">
        <v>2</v>
      </c>
      <c r="M11" s="378">
        <v>400</v>
      </c>
      <c r="N11" s="388">
        <f t="shared" ref="N11:N17" si="0">(L11*M11)/1000</f>
        <v>0.8</v>
      </c>
      <c r="O11" s="378">
        <v>20</v>
      </c>
      <c r="P11" s="389">
        <f t="shared" ref="P11:P17" si="1">(N11*O11*1000)/1000000</f>
        <v>1.6E-2</v>
      </c>
      <c r="Q11" s="378">
        <v>6</v>
      </c>
    </row>
    <row r="12" spans="1:17">
      <c r="A12" s="175"/>
      <c r="B12" s="173"/>
      <c r="C12" s="63"/>
      <c r="D12" s="63"/>
      <c r="E12" s="63"/>
      <c r="F12" s="63"/>
      <c r="G12" s="63"/>
      <c r="H12" s="174"/>
      <c r="J12" s="176" t="s">
        <v>389</v>
      </c>
      <c r="K12" s="388">
        <v>2</v>
      </c>
      <c r="L12" s="378">
        <v>2</v>
      </c>
      <c r="M12" s="378">
        <v>400</v>
      </c>
      <c r="N12" s="388">
        <f t="shared" si="0"/>
        <v>0.8</v>
      </c>
      <c r="O12" s="378">
        <v>20</v>
      </c>
      <c r="P12" s="389">
        <f t="shared" si="1"/>
        <v>1.6E-2</v>
      </c>
      <c r="Q12" s="378">
        <v>12</v>
      </c>
    </row>
    <row r="13" spans="1:17">
      <c r="A13" s="175"/>
      <c r="B13" s="173"/>
      <c r="C13" s="63"/>
      <c r="D13" s="63"/>
      <c r="E13" s="63"/>
      <c r="F13" s="63"/>
      <c r="G13" s="63"/>
      <c r="H13" s="174"/>
      <c r="J13" s="176" t="s">
        <v>390</v>
      </c>
      <c r="K13" s="388">
        <v>4</v>
      </c>
      <c r="L13" s="378">
        <v>4</v>
      </c>
      <c r="M13" s="378">
        <v>400</v>
      </c>
      <c r="N13" s="388">
        <f t="shared" si="0"/>
        <v>1.6</v>
      </c>
      <c r="O13" s="378">
        <v>20</v>
      </c>
      <c r="P13" s="389">
        <f t="shared" si="1"/>
        <v>3.2000000000000001E-2</v>
      </c>
      <c r="Q13" s="378">
        <v>8</v>
      </c>
    </row>
    <row r="14" spans="1:17">
      <c r="A14" s="176"/>
      <c r="B14" s="181"/>
      <c r="C14" s="181"/>
      <c r="D14" s="181"/>
      <c r="E14" s="181"/>
      <c r="F14" s="181"/>
      <c r="G14" s="181"/>
      <c r="H14" s="181"/>
      <c r="J14" s="176" t="s">
        <v>391</v>
      </c>
      <c r="K14" s="388">
        <v>2</v>
      </c>
      <c r="L14" s="378">
        <v>2</v>
      </c>
      <c r="M14" s="378">
        <v>400</v>
      </c>
      <c r="N14" s="388">
        <f t="shared" si="0"/>
        <v>0.8</v>
      </c>
      <c r="O14" s="378">
        <v>20</v>
      </c>
      <c r="P14" s="389">
        <f t="shared" si="1"/>
        <v>1.6E-2</v>
      </c>
      <c r="Q14" s="378">
        <v>6</v>
      </c>
    </row>
    <row r="15" spans="1:17">
      <c r="A15" s="176"/>
      <c r="B15" s="181"/>
      <c r="C15" s="181"/>
      <c r="D15" s="181"/>
      <c r="E15" s="181"/>
      <c r="F15" s="181"/>
      <c r="G15" s="181"/>
      <c r="H15" s="181"/>
      <c r="J15" s="176" t="s">
        <v>392</v>
      </c>
      <c r="K15" s="388">
        <v>3</v>
      </c>
      <c r="L15" s="378">
        <v>3</v>
      </c>
      <c r="M15" s="378">
        <v>400</v>
      </c>
      <c r="N15" s="388">
        <f t="shared" si="0"/>
        <v>1.2</v>
      </c>
      <c r="O15" s="378">
        <v>20</v>
      </c>
      <c r="P15" s="389">
        <f t="shared" si="1"/>
        <v>2.4E-2</v>
      </c>
      <c r="Q15" s="378">
        <v>7</v>
      </c>
    </row>
    <row r="16" spans="1:17">
      <c r="A16" s="176"/>
      <c r="B16" s="181"/>
      <c r="C16" s="181"/>
      <c r="D16" s="181"/>
      <c r="E16" s="181"/>
      <c r="F16" s="181"/>
      <c r="G16" s="181"/>
      <c r="H16" s="181"/>
      <c r="J16" s="176" t="s">
        <v>393</v>
      </c>
      <c r="K16" s="388">
        <v>1</v>
      </c>
      <c r="L16" s="378">
        <v>1</v>
      </c>
      <c r="M16" s="378">
        <v>400</v>
      </c>
      <c r="N16" s="388">
        <f t="shared" si="0"/>
        <v>0.4</v>
      </c>
      <c r="O16" s="378">
        <v>20</v>
      </c>
      <c r="P16" s="389">
        <f t="shared" si="1"/>
        <v>8.0000000000000002E-3</v>
      </c>
      <c r="Q16" s="378">
        <v>9</v>
      </c>
    </row>
    <row r="17" spans="1:17">
      <c r="A17" s="176"/>
      <c r="B17" s="181"/>
      <c r="C17" s="181"/>
      <c r="D17" s="181"/>
      <c r="E17" s="181"/>
      <c r="F17" s="181"/>
      <c r="G17" s="181"/>
      <c r="H17" s="181"/>
      <c r="J17" s="176" t="s">
        <v>394</v>
      </c>
      <c r="K17" s="388">
        <v>2</v>
      </c>
      <c r="L17" s="378">
        <v>2</v>
      </c>
      <c r="M17" s="378">
        <v>400</v>
      </c>
      <c r="N17" s="388">
        <f t="shared" si="0"/>
        <v>0.8</v>
      </c>
      <c r="O17" s="378">
        <v>20</v>
      </c>
      <c r="P17" s="389">
        <f t="shared" si="1"/>
        <v>1.6E-2</v>
      </c>
      <c r="Q17" s="378">
        <v>7</v>
      </c>
    </row>
    <row r="18" spans="1:17">
      <c r="A18" s="181"/>
      <c r="B18" s="181"/>
      <c r="C18" s="181"/>
      <c r="D18" s="181"/>
      <c r="E18" s="181"/>
      <c r="F18" s="181"/>
      <c r="G18" s="242"/>
      <c r="H18" s="181"/>
      <c r="J18" s="181"/>
      <c r="K18" s="86"/>
      <c r="L18" s="86"/>
      <c r="M18" s="86"/>
      <c r="N18" s="390"/>
      <c r="O18" s="86"/>
      <c r="P18" s="391"/>
      <c r="Q18" s="379"/>
    </row>
    <row r="19" spans="1:17" s="23" customFormat="1">
      <c r="A19" s="71" t="s">
        <v>1</v>
      </c>
      <c r="B19" s="73"/>
      <c r="C19" s="73"/>
      <c r="D19" s="73"/>
      <c r="E19" s="73"/>
      <c r="F19" s="73"/>
      <c r="G19" s="244"/>
      <c r="H19" s="73"/>
      <c r="J19" s="63" t="s">
        <v>1</v>
      </c>
      <c r="K19" s="392">
        <f t="shared" ref="K19" si="2">SUM(K10:K18)</f>
        <v>17.25</v>
      </c>
      <c r="L19" s="380">
        <f t="shared" ref="L19:Q19" si="3">SUM(L10:L18)</f>
        <v>17</v>
      </c>
      <c r="M19" s="380">
        <v>400</v>
      </c>
      <c r="N19" s="380">
        <f t="shared" si="3"/>
        <v>6.8000000000000007</v>
      </c>
      <c r="O19" s="380">
        <v>20</v>
      </c>
      <c r="P19" s="393">
        <f t="shared" si="3"/>
        <v>0.13600000000000001</v>
      </c>
      <c r="Q19" s="380">
        <f t="shared" si="3"/>
        <v>65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K40"/>
  <sheetViews>
    <sheetView view="pageBreakPreview" topLeftCell="A7" zoomScale="110" zoomScaleNormal="100" zoomScaleSheetLayoutView="110" workbookViewId="0">
      <selection activeCell="A6" sqref="A6"/>
    </sheetView>
  </sheetViews>
  <sheetFormatPr defaultColWidth="9.125" defaultRowHeight="21" customHeight="1"/>
  <cols>
    <col min="1" max="1" width="7.125" style="3" customWidth="1"/>
    <col min="2" max="2" width="13.625" style="3" customWidth="1"/>
    <col min="3" max="4" width="13.875" style="3" customWidth="1"/>
    <col min="5" max="5" width="12.625" style="3" customWidth="1"/>
    <col min="6" max="6" width="12.875" style="3" customWidth="1"/>
    <col min="7" max="7" width="12.375" style="3" customWidth="1"/>
    <col min="8" max="9" width="9.75" style="3" customWidth="1"/>
    <col min="10" max="10" width="13.125" style="3" customWidth="1"/>
    <col min="11" max="11" width="16.625" style="3" customWidth="1"/>
    <col min="12" max="12" width="18" style="3" customWidth="1"/>
    <col min="13" max="13" width="17.125" style="3" customWidth="1"/>
    <col min="14" max="14" width="10.625" style="3" customWidth="1"/>
    <col min="15" max="15" width="8.875" style="3" customWidth="1"/>
    <col min="16" max="16" width="13" style="3" customWidth="1"/>
    <col min="17" max="17" width="7.875" style="3" hidden="1" customWidth="1"/>
    <col min="18" max="16384" width="9.125" style="3"/>
  </cols>
  <sheetData>
    <row r="1" spans="1:89" s="1" customFormat="1" ht="21" customHeight="1">
      <c r="A1" s="1" t="s">
        <v>2</v>
      </c>
      <c r="B1" s="1" t="s">
        <v>13</v>
      </c>
    </row>
    <row r="2" spans="1:89" s="1" customFormat="1" ht="21" customHeight="1"/>
    <row r="3" spans="1:89" s="1" customFormat="1" ht="21" customHeight="1"/>
    <row r="4" spans="1:89" s="1" customFormat="1" ht="21" customHeight="1">
      <c r="A4" s="488" t="s">
        <v>364</v>
      </c>
      <c r="B4" s="488"/>
      <c r="C4" s="488"/>
      <c r="D4" s="488"/>
      <c r="E4" s="488"/>
      <c r="F4" s="488"/>
      <c r="G4" s="488"/>
      <c r="H4" s="488"/>
      <c r="I4" s="488"/>
      <c r="J4" s="488"/>
      <c r="K4" s="488"/>
      <c r="L4" s="186"/>
      <c r="M4" s="186"/>
      <c r="N4" s="186"/>
      <c r="O4" s="186"/>
    </row>
    <row r="5" spans="1:89" s="2" customFormat="1" ht="21" customHeight="1">
      <c r="A5" s="489" t="s">
        <v>446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188"/>
      <c r="M5" s="188"/>
      <c r="N5" s="188"/>
      <c r="O5" s="188"/>
    </row>
    <row r="6" spans="1:89" s="2" customFormat="1" ht="21" customHeight="1">
      <c r="A6" s="188"/>
      <c r="B6" s="189"/>
      <c r="C6" s="189"/>
      <c r="D6" s="189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</row>
    <row r="7" spans="1:89" ht="21" customHeight="1">
      <c r="A7" s="188"/>
      <c r="B7" s="188"/>
      <c r="C7" s="190"/>
      <c r="D7" s="190"/>
      <c r="E7" s="190"/>
      <c r="F7" s="190"/>
      <c r="G7" s="190"/>
      <c r="H7" s="188"/>
      <c r="I7" s="190"/>
      <c r="J7" s="190"/>
      <c r="K7" s="191"/>
      <c r="L7" s="190"/>
      <c r="M7" s="190"/>
      <c r="N7" s="305" t="s">
        <v>14</v>
      </c>
      <c r="O7" s="190"/>
    </row>
    <row r="8" spans="1:89" s="4" customFormat="1" ht="21" customHeight="1">
      <c r="A8" s="490" t="s">
        <v>50</v>
      </c>
      <c r="B8" s="480" t="s">
        <v>382</v>
      </c>
      <c r="C8" s="476" t="s">
        <v>3</v>
      </c>
      <c r="D8" s="477"/>
      <c r="E8" s="478" t="s">
        <v>8</v>
      </c>
      <c r="F8" s="479"/>
      <c r="G8" s="480"/>
      <c r="H8" s="478" t="s">
        <v>54</v>
      </c>
      <c r="I8" s="479"/>
      <c r="J8" s="480"/>
      <c r="K8" s="478" t="s">
        <v>9</v>
      </c>
      <c r="L8" s="479"/>
      <c r="M8" s="480"/>
      <c r="N8" s="493" t="s">
        <v>10</v>
      </c>
      <c r="O8" s="192"/>
    </row>
    <row r="9" spans="1:89" s="4" customFormat="1" ht="21" customHeight="1">
      <c r="A9" s="491"/>
      <c r="B9" s="484"/>
      <c r="C9" s="193" t="s">
        <v>4</v>
      </c>
      <c r="D9" s="193" t="s">
        <v>5</v>
      </c>
      <c r="E9" s="481"/>
      <c r="F9" s="482"/>
      <c r="G9" s="483"/>
      <c r="H9" s="481"/>
      <c r="I9" s="482"/>
      <c r="J9" s="483"/>
      <c r="K9" s="481"/>
      <c r="L9" s="482"/>
      <c r="M9" s="483"/>
      <c r="N9" s="494"/>
      <c r="O9" s="192"/>
    </row>
    <row r="10" spans="1:89" s="4" customFormat="1" ht="21" customHeight="1">
      <c r="A10" s="492"/>
      <c r="B10" s="483"/>
      <c r="C10" s="194" t="s">
        <v>0</v>
      </c>
      <c r="D10" s="195" t="s">
        <v>0</v>
      </c>
      <c r="E10" s="196" t="s">
        <v>6</v>
      </c>
      <c r="F10" s="197" t="s">
        <v>7</v>
      </c>
      <c r="G10" s="198" t="s">
        <v>1</v>
      </c>
      <c r="H10" s="196" t="s">
        <v>6</v>
      </c>
      <c r="I10" s="197" t="s">
        <v>7</v>
      </c>
      <c r="J10" s="198" t="s">
        <v>1</v>
      </c>
      <c r="K10" s="198" t="s">
        <v>4</v>
      </c>
      <c r="L10" s="196" t="s">
        <v>11</v>
      </c>
      <c r="M10" s="197" t="s">
        <v>12</v>
      </c>
      <c r="N10" s="199"/>
      <c r="O10" s="192"/>
    </row>
    <row r="11" spans="1:89" s="15" customFormat="1" ht="21" customHeight="1">
      <c r="A11" s="200">
        <v>1</v>
      </c>
      <c r="B11" s="201" t="s">
        <v>387</v>
      </c>
      <c r="C11" s="202">
        <v>1450</v>
      </c>
      <c r="D11" s="203">
        <v>136</v>
      </c>
      <c r="E11" s="204">
        <v>1339</v>
      </c>
      <c r="F11" s="205">
        <v>1470</v>
      </c>
      <c r="G11" s="205">
        <f>SUM(E11:F11)</f>
        <v>2809</v>
      </c>
      <c r="H11" s="425">
        <v>140</v>
      </c>
      <c r="I11" s="425">
        <v>82</v>
      </c>
      <c r="J11" s="425">
        <f>SUM(H11:I11)</f>
        <v>222</v>
      </c>
      <c r="K11" s="425">
        <v>2575</v>
      </c>
      <c r="L11" s="430">
        <v>1671</v>
      </c>
      <c r="M11" s="425">
        <v>904</v>
      </c>
      <c r="N11" s="206"/>
      <c r="O11" s="207"/>
      <c r="P11" s="208"/>
    </row>
    <row r="12" spans="1:89" s="13" customFormat="1" ht="21" customHeight="1">
      <c r="A12" s="200">
        <v>2</v>
      </c>
      <c r="B12" s="201" t="s">
        <v>388</v>
      </c>
      <c r="C12" s="209">
        <v>242</v>
      </c>
      <c r="D12" s="210">
        <v>98</v>
      </c>
      <c r="E12" s="204">
        <v>293</v>
      </c>
      <c r="F12" s="205">
        <v>302</v>
      </c>
      <c r="G12" s="205">
        <f t="shared" ref="G12:G18" si="0">SUM(E12:F12)</f>
        <v>595</v>
      </c>
      <c r="H12" s="425">
        <v>108</v>
      </c>
      <c r="I12" s="425">
        <v>48</v>
      </c>
      <c r="J12" s="425">
        <f t="shared" ref="J12:J18" si="1">SUM(H12:I12)</f>
        <v>156</v>
      </c>
      <c r="K12" s="425">
        <v>1879</v>
      </c>
      <c r="L12" s="430">
        <v>1412</v>
      </c>
      <c r="M12" s="425">
        <v>467</v>
      </c>
      <c r="N12" s="206"/>
      <c r="O12" s="211"/>
      <c r="P12" s="2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</row>
    <row r="13" spans="1:89" s="12" customFormat="1" ht="21" customHeight="1">
      <c r="A13" s="200">
        <v>3</v>
      </c>
      <c r="B13" s="201" t="s">
        <v>389</v>
      </c>
      <c r="C13" s="209">
        <v>539</v>
      </c>
      <c r="D13" s="209">
        <v>288</v>
      </c>
      <c r="E13" s="204">
        <v>757</v>
      </c>
      <c r="F13" s="205">
        <v>686</v>
      </c>
      <c r="G13" s="205">
        <f t="shared" si="0"/>
        <v>1443</v>
      </c>
      <c r="H13" s="426">
        <v>198</v>
      </c>
      <c r="I13" s="426">
        <v>223</v>
      </c>
      <c r="J13" s="425">
        <f t="shared" si="1"/>
        <v>421</v>
      </c>
      <c r="K13" s="426">
        <v>14556</v>
      </c>
      <c r="L13" s="430">
        <v>9409</v>
      </c>
      <c r="M13" s="425">
        <v>5147</v>
      </c>
      <c r="N13" s="206"/>
      <c r="O13" s="211"/>
      <c r="P13" s="212"/>
    </row>
    <row r="14" spans="1:89" s="13" customFormat="1" ht="21" customHeight="1">
      <c r="A14" s="200">
        <v>4</v>
      </c>
      <c r="B14" s="201" t="s">
        <v>390</v>
      </c>
      <c r="C14" s="209">
        <v>345</v>
      </c>
      <c r="D14" s="210">
        <v>150</v>
      </c>
      <c r="E14" s="204">
        <v>252</v>
      </c>
      <c r="F14" s="205">
        <v>185</v>
      </c>
      <c r="G14" s="205">
        <f t="shared" si="0"/>
        <v>437</v>
      </c>
      <c r="H14" s="426">
        <v>79</v>
      </c>
      <c r="I14" s="426">
        <v>156</v>
      </c>
      <c r="J14" s="425">
        <f t="shared" si="1"/>
        <v>235</v>
      </c>
      <c r="K14" s="426">
        <v>99817</v>
      </c>
      <c r="L14" s="430">
        <v>31101</v>
      </c>
      <c r="M14" s="425">
        <v>68716</v>
      </c>
      <c r="N14" s="206"/>
      <c r="O14" s="211"/>
      <c r="P14" s="212"/>
      <c r="Q14" s="12"/>
      <c r="R14" s="12"/>
      <c r="S14" s="12"/>
      <c r="T14" s="213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</row>
    <row r="15" spans="1:89" s="12" customFormat="1" ht="21" customHeight="1">
      <c r="A15" s="200">
        <v>5</v>
      </c>
      <c r="B15" s="201" t="s">
        <v>391</v>
      </c>
      <c r="C15" s="322">
        <v>331</v>
      </c>
      <c r="D15" s="323">
        <v>180</v>
      </c>
      <c r="E15" s="204">
        <v>569</v>
      </c>
      <c r="F15" s="205">
        <v>575</v>
      </c>
      <c r="G15" s="205">
        <f t="shared" si="0"/>
        <v>1144</v>
      </c>
      <c r="H15" s="426">
        <v>158</v>
      </c>
      <c r="I15" s="426">
        <v>126</v>
      </c>
      <c r="J15" s="425">
        <f t="shared" si="1"/>
        <v>284</v>
      </c>
      <c r="K15" s="426">
        <v>3258</v>
      </c>
      <c r="L15" s="430">
        <v>2571</v>
      </c>
      <c r="M15" s="425">
        <v>687</v>
      </c>
      <c r="N15" s="206"/>
      <c r="O15" s="211"/>
      <c r="P15" s="212"/>
      <c r="T15" s="213"/>
    </row>
    <row r="16" spans="1:89" s="12" customFormat="1" ht="21" customHeight="1">
      <c r="A16" s="200">
        <v>6</v>
      </c>
      <c r="B16" s="201" t="s">
        <v>392</v>
      </c>
      <c r="C16" s="322">
        <v>575</v>
      </c>
      <c r="D16" s="323">
        <v>364</v>
      </c>
      <c r="E16" s="204">
        <v>551</v>
      </c>
      <c r="F16" s="205">
        <v>524</v>
      </c>
      <c r="G16" s="205">
        <f t="shared" si="0"/>
        <v>1075</v>
      </c>
      <c r="H16" s="426">
        <v>192</v>
      </c>
      <c r="I16" s="426">
        <v>158</v>
      </c>
      <c r="J16" s="425">
        <v>353</v>
      </c>
      <c r="K16" s="426">
        <v>1904</v>
      </c>
      <c r="L16" s="430">
        <v>648</v>
      </c>
      <c r="M16" s="425">
        <v>1256</v>
      </c>
      <c r="N16" s="206"/>
      <c r="O16" s="211"/>
      <c r="P16" s="212"/>
      <c r="T16" s="213"/>
    </row>
    <row r="17" spans="1:20" s="12" customFormat="1" ht="21" customHeight="1">
      <c r="A17" s="200">
        <v>7</v>
      </c>
      <c r="B17" s="201" t="s">
        <v>393</v>
      </c>
      <c r="C17" s="322">
        <v>1050</v>
      </c>
      <c r="D17" s="323">
        <v>39</v>
      </c>
      <c r="E17" s="204">
        <v>1043</v>
      </c>
      <c r="F17" s="205">
        <v>1096</v>
      </c>
      <c r="G17" s="205">
        <f t="shared" si="0"/>
        <v>2139</v>
      </c>
      <c r="H17" s="426">
        <v>37</v>
      </c>
      <c r="I17" s="426">
        <v>41</v>
      </c>
      <c r="J17" s="425">
        <f t="shared" si="1"/>
        <v>78</v>
      </c>
      <c r="K17" s="426">
        <v>1243</v>
      </c>
      <c r="L17" s="430">
        <v>581</v>
      </c>
      <c r="M17" s="425">
        <v>662</v>
      </c>
      <c r="N17" s="206"/>
      <c r="O17" s="211"/>
      <c r="P17" s="212"/>
      <c r="T17" s="213"/>
    </row>
    <row r="18" spans="1:20" s="12" customFormat="1" ht="21" customHeight="1">
      <c r="A18" s="200">
        <v>8</v>
      </c>
      <c r="B18" s="201" t="s">
        <v>394</v>
      </c>
      <c r="C18" s="322">
        <v>231</v>
      </c>
      <c r="D18" s="323">
        <v>49</v>
      </c>
      <c r="E18" s="204">
        <v>378</v>
      </c>
      <c r="F18" s="205">
        <v>365</v>
      </c>
      <c r="G18" s="205">
        <f t="shared" si="0"/>
        <v>743</v>
      </c>
      <c r="H18" s="426">
        <v>52</v>
      </c>
      <c r="I18" s="426">
        <v>25</v>
      </c>
      <c r="J18" s="425">
        <f t="shared" si="1"/>
        <v>77</v>
      </c>
      <c r="K18" s="426">
        <v>2720</v>
      </c>
      <c r="L18" s="430">
        <v>1366</v>
      </c>
      <c r="M18" s="425">
        <v>1354</v>
      </c>
      <c r="N18" s="206"/>
      <c r="O18" s="211"/>
      <c r="P18" s="212"/>
      <c r="T18" s="213"/>
    </row>
    <row r="19" spans="1:20" s="12" customFormat="1" ht="21" customHeight="1">
      <c r="A19" s="214"/>
      <c r="B19" s="215"/>
      <c r="C19" s="216"/>
      <c r="D19" s="216"/>
      <c r="E19" s="217"/>
      <c r="F19" s="217"/>
      <c r="G19" s="205"/>
      <c r="H19" s="427"/>
      <c r="I19" s="428"/>
      <c r="J19" s="428"/>
      <c r="K19" s="427"/>
      <c r="L19" s="428"/>
      <c r="M19" s="428"/>
      <c r="N19" s="206"/>
      <c r="O19" s="211"/>
      <c r="P19" s="218"/>
      <c r="T19" s="213"/>
    </row>
    <row r="20" spans="1:20" s="12" customFormat="1" ht="21" customHeight="1">
      <c r="A20" s="486" t="s">
        <v>1</v>
      </c>
      <c r="B20" s="487"/>
      <c r="C20" s="324">
        <f>SUM(C11:C19)</f>
        <v>4763</v>
      </c>
      <c r="D20" s="324">
        <f t="shared" ref="D20:G20" si="2">SUM(D11:D19)</f>
        <v>1304</v>
      </c>
      <c r="E20" s="324">
        <f t="shared" si="2"/>
        <v>5182</v>
      </c>
      <c r="F20" s="324">
        <f t="shared" si="2"/>
        <v>5203</v>
      </c>
      <c r="G20" s="324">
        <f t="shared" si="2"/>
        <v>10385</v>
      </c>
      <c r="H20" s="429">
        <f>SUM(H11:H19)</f>
        <v>964</v>
      </c>
      <c r="I20" s="429">
        <f t="shared" ref="I20:M20" si="3">SUM(I11:I19)</f>
        <v>859</v>
      </c>
      <c r="J20" s="429">
        <f t="shared" si="3"/>
        <v>1826</v>
      </c>
      <c r="K20" s="429">
        <f t="shared" si="3"/>
        <v>127952</v>
      </c>
      <c r="L20" s="429">
        <f t="shared" si="3"/>
        <v>48759</v>
      </c>
      <c r="M20" s="429">
        <f t="shared" si="3"/>
        <v>79193</v>
      </c>
      <c r="N20" s="324">
        <f t="shared" ref="N20" si="4">SUM(N11:N19)</f>
        <v>0</v>
      </c>
      <c r="O20" s="211"/>
      <c r="T20" s="219"/>
    </row>
    <row r="21" spans="1:20" s="4" customFormat="1" ht="21" customHeight="1">
      <c r="A21" s="187"/>
      <c r="B21" s="187"/>
      <c r="C21" s="220"/>
      <c r="D21" s="220"/>
      <c r="E21" s="220"/>
      <c r="F21" s="220"/>
      <c r="G21" s="185"/>
      <c r="H21" s="185"/>
      <c r="I21" s="221"/>
      <c r="J21" s="221"/>
      <c r="K21" s="222"/>
      <c r="L21" s="222"/>
      <c r="M21" s="223"/>
      <c r="N21" s="223"/>
      <c r="O21" s="192"/>
      <c r="T21" s="14"/>
    </row>
    <row r="22" spans="1:20" s="4" customFormat="1" ht="21" customHeight="1">
      <c r="A22" s="224"/>
      <c r="B22" s="225"/>
      <c r="C22" s="226"/>
      <c r="D22" s="226"/>
      <c r="E22" s="226"/>
      <c r="F22" s="226"/>
      <c r="G22" s="192"/>
      <c r="H22" s="192"/>
      <c r="I22" s="223"/>
      <c r="J22" s="223"/>
      <c r="K22" s="222"/>
      <c r="L22" s="222"/>
      <c r="M22" s="223"/>
      <c r="N22" s="223"/>
      <c r="O22" s="192"/>
    </row>
    <row r="23" spans="1:20" s="2" customFormat="1" ht="21" customHeight="1">
      <c r="A23" s="185"/>
      <c r="B23" s="475" t="s">
        <v>280</v>
      </c>
      <c r="C23" s="475"/>
      <c r="D23" s="475"/>
      <c r="E23" s="475"/>
      <c r="F23" s="475"/>
      <c r="G23" s="475"/>
      <c r="H23" s="227"/>
      <c r="I23" s="185"/>
      <c r="J23" s="485"/>
      <c r="K23" s="485"/>
      <c r="L23" s="485"/>
      <c r="M23" s="485"/>
      <c r="N23" s="485"/>
      <c r="O23" s="485"/>
    </row>
    <row r="24" spans="1:20" s="2" customFormat="1" ht="21" customHeight="1">
      <c r="A24" s="185"/>
      <c r="B24" s="228" t="s">
        <v>350</v>
      </c>
      <c r="C24" s="228"/>
      <c r="D24" s="228"/>
      <c r="E24" s="228"/>
      <c r="F24" s="228"/>
      <c r="G24" s="228"/>
      <c r="H24" s="185"/>
      <c r="I24" s="185"/>
      <c r="J24" s="185"/>
      <c r="K24" s="185"/>
      <c r="L24" s="185"/>
      <c r="M24" s="185"/>
      <c r="N24" s="185"/>
      <c r="O24" s="188"/>
    </row>
    <row r="25" spans="1:20" s="2" customFormat="1" ht="21" customHeight="1">
      <c r="A25" s="185"/>
      <c r="B25" s="226" t="s">
        <v>351</v>
      </c>
      <c r="C25" s="226"/>
      <c r="D25" s="226"/>
      <c r="E25" s="226"/>
      <c r="F25" s="226"/>
      <c r="G25" s="226"/>
      <c r="H25" s="185"/>
      <c r="I25" s="185"/>
      <c r="J25" s="185"/>
      <c r="K25" s="185"/>
      <c r="L25" s="185"/>
      <c r="M25" s="185"/>
      <c r="N25" s="185"/>
      <c r="O25" s="188"/>
    </row>
    <row r="26" spans="1:20" ht="21" customHeight="1">
      <c r="A26" s="4"/>
      <c r="B26" s="474"/>
      <c r="C26" s="474"/>
      <c r="D26" s="474"/>
      <c r="E26" s="474"/>
      <c r="F26" s="474"/>
      <c r="G26" s="474"/>
      <c r="H26" s="4"/>
      <c r="I26" s="5"/>
      <c r="J26" s="5"/>
      <c r="K26" s="6"/>
      <c r="L26" s="7"/>
      <c r="M26" s="5"/>
      <c r="N26" s="5"/>
    </row>
    <row r="27" spans="1:20" ht="21" customHeight="1">
      <c r="A27" s="4"/>
      <c r="B27" s="5"/>
      <c r="C27" s="5"/>
      <c r="D27" s="6"/>
      <c r="E27" s="7"/>
      <c r="F27" s="5"/>
      <c r="G27" s="8"/>
      <c r="H27" s="4"/>
      <c r="I27" s="5"/>
      <c r="J27" s="5"/>
      <c r="K27" s="6"/>
      <c r="L27" s="7"/>
      <c r="M27" s="5"/>
      <c r="N27" s="5"/>
    </row>
    <row r="28" spans="1:20" ht="21" customHeight="1">
      <c r="A28" s="4"/>
      <c r="B28" s="5"/>
      <c r="C28" s="5"/>
      <c r="D28" s="6"/>
      <c r="E28" s="7"/>
      <c r="F28" s="5"/>
      <c r="G28" s="8"/>
      <c r="H28" s="4"/>
      <c r="I28" s="5"/>
      <c r="J28" s="5"/>
      <c r="K28" s="6"/>
      <c r="L28" s="7"/>
      <c r="M28" s="5"/>
      <c r="N28" s="5"/>
    </row>
    <row r="29" spans="1:20" ht="21" customHeight="1">
      <c r="A29" s="4"/>
      <c r="B29" s="5"/>
      <c r="C29" s="5"/>
      <c r="D29" s="6"/>
      <c r="E29" s="7"/>
      <c r="F29" s="5"/>
      <c r="G29" s="8"/>
      <c r="H29" s="4"/>
      <c r="I29" s="5"/>
      <c r="J29" s="5"/>
      <c r="K29" s="6"/>
      <c r="L29" s="7"/>
      <c r="M29" s="5"/>
      <c r="N29" s="5"/>
    </row>
    <row r="30" spans="1:20" ht="21" customHeight="1">
      <c r="A30" s="4"/>
      <c r="B30" s="5"/>
      <c r="C30" s="5"/>
      <c r="D30" s="6"/>
      <c r="E30" s="7"/>
      <c r="F30" s="5"/>
      <c r="G30" s="8"/>
      <c r="H30" s="4"/>
      <c r="I30" s="5"/>
      <c r="J30" s="5"/>
      <c r="K30" s="6"/>
      <c r="L30" s="7"/>
      <c r="M30" s="5"/>
      <c r="N30" s="5"/>
    </row>
    <row r="31" spans="1:20" ht="21" customHeight="1">
      <c r="A31" s="4"/>
      <c r="B31" s="5"/>
      <c r="C31" s="5"/>
      <c r="D31" s="6"/>
      <c r="E31" s="7"/>
      <c r="F31" s="5"/>
      <c r="G31" s="8"/>
      <c r="H31" s="4"/>
      <c r="I31" s="5"/>
      <c r="J31" s="5"/>
      <c r="K31" s="6"/>
      <c r="L31" s="7"/>
      <c r="M31" s="5"/>
      <c r="N31" s="5"/>
    </row>
    <row r="32" spans="1:20" ht="21" customHeight="1">
      <c r="A32" s="4"/>
      <c r="I32" s="4"/>
      <c r="M32" s="9"/>
    </row>
    <row r="36" spans="1:14" ht="21" customHeight="1">
      <c r="H36" s="10"/>
    </row>
    <row r="38" spans="1:14" ht="21" customHeight="1">
      <c r="F38" s="11"/>
      <c r="G38" s="11"/>
      <c r="N38" s="11"/>
    </row>
    <row r="40" spans="1:14" ht="21" customHeight="1">
      <c r="A40" s="2"/>
    </row>
  </sheetData>
  <mergeCells count="13">
    <mergeCell ref="J23:O23"/>
    <mergeCell ref="A20:B20"/>
    <mergeCell ref="A4:K4"/>
    <mergeCell ref="A5:K5"/>
    <mergeCell ref="H8:J9"/>
    <mergeCell ref="A8:A10"/>
    <mergeCell ref="K8:M9"/>
    <mergeCell ref="N8:N9"/>
    <mergeCell ref="B26:G26"/>
    <mergeCell ref="B23:G23"/>
    <mergeCell ref="C8:D8"/>
    <mergeCell ref="E8:G9"/>
    <mergeCell ref="B8:B10"/>
  </mergeCells>
  <phoneticPr fontId="0" type="noConversion"/>
  <pageMargins left="0.9055118110236221" right="0.39370078740157483" top="0.39370078740157483" bottom="0.39370078740157483" header="0.39370078740157483" footer="0.31496062992125984"/>
  <pageSetup paperSize="9" scale="8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9"/>
  <sheetViews>
    <sheetView topLeftCell="A7" zoomScaleNormal="100" zoomScaleSheetLayoutView="120" workbookViewId="0">
      <selection activeCell="B19" sqref="B19:H19"/>
    </sheetView>
  </sheetViews>
  <sheetFormatPr defaultColWidth="9.125" defaultRowHeight="18"/>
  <cols>
    <col min="1" max="1" width="7.75" style="26" customWidth="1"/>
    <col min="2" max="2" width="9.125" style="26" customWidth="1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286</v>
      </c>
    </row>
    <row r="7" spans="1:17" ht="18.75" customHeight="1">
      <c r="A7" s="25"/>
      <c r="B7" s="229"/>
      <c r="C7" s="551" t="s">
        <v>48</v>
      </c>
      <c r="D7" s="551"/>
      <c r="E7" s="551"/>
      <c r="F7" s="551"/>
      <c r="G7" s="551"/>
      <c r="H7" s="230"/>
      <c r="J7" s="25"/>
      <c r="K7" s="550" t="s">
        <v>165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7">
      <c r="A10" s="234" t="s">
        <v>387</v>
      </c>
      <c r="B10" s="378">
        <v>1</v>
      </c>
      <c r="C10" s="378">
        <v>1</v>
      </c>
      <c r="D10" s="378">
        <v>400</v>
      </c>
      <c r="E10" s="388">
        <f>(C10*D10)/1000</f>
        <v>0.4</v>
      </c>
      <c r="F10" s="378">
        <v>25</v>
      </c>
      <c r="G10" s="389">
        <f>(E10*F10*1000)/1000000</f>
        <v>0.01</v>
      </c>
      <c r="H10" s="378">
        <v>4</v>
      </c>
      <c r="J10" s="234"/>
      <c r="K10" s="71"/>
      <c r="L10" s="71"/>
      <c r="M10" s="71"/>
      <c r="N10" s="71"/>
      <c r="O10" s="71"/>
      <c r="P10" s="71"/>
      <c r="Q10" s="71"/>
    </row>
    <row r="11" spans="1:17">
      <c r="A11" s="176" t="s">
        <v>388</v>
      </c>
      <c r="B11" s="378">
        <v>2</v>
      </c>
      <c r="C11" s="378">
        <v>2</v>
      </c>
      <c r="D11" s="378">
        <v>400</v>
      </c>
      <c r="E11" s="388">
        <f t="shared" ref="E11:E17" si="0">(C11*D11)/1000</f>
        <v>0.8</v>
      </c>
      <c r="F11" s="378">
        <v>25</v>
      </c>
      <c r="G11" s="389">
        <f t="shared" ref="G11:G17" si="1">(E11*F11*1000)/1000000</f>
        <v>0.02</v>
      </c>
      <c r="H11" s="378">
        <v>8</v>
      </c>
      <c r="J11" s="176"/>
      <c r="K11" s="71"/>
      <c r="L11" s="71"/>
      <c r="M11" s="71"/>
      <c r="N11" s="71"/>
      <c r="O11" s="71"/>
      <c r="P11" s="71"/>
      <c r="Q11" s="71"/>
    </row>
    <row r="12" spans="1:17">
      <c r="A12" s="176" t="s">
        <v>389</v>
      </c>
      <c r="B12" s="378">
        <v>3</v>
      </c>
      <c r="C12" s="378">
        <v>3</v>
      </c>
      <c r="D12" s="378">
        <v>400</v>
      </c>
      <c r="E12" s="388">
        <f t="shared" si="0"/>
        <v>1.2</v>
      </c>
      <c r="F12" s="378">
        <v>25</v>
      </c>
      <c r="G12" s="389">
        <f t="shared" si="1"/>
        <v>0.03</v>
      </c>
      <c r="H12" s="378">
        <v>12</v>
      </c>
      <c r="J12" s="176"/>
      <c r="K12" s="71"/>
      <c r="L12" s="71"/>
      <c r="M12" s="71"/>
      <c r="N12" s="71"/>
      <c r="O12" s="71"/>
      <c r="P12" s="71"/>
      <c r="Q12" s="71"/>
    </row>
    <row r="13" spans="1:17">
      <c r="A13" s="176" t="s">
        <v>390</v>
      </c>
      <c r="B13" s="378">
        <v>5</v>
      </c>
      <c r="C13" s="378">
        <v>5</v>
      </c>
      <c r="D13" s="378">
        <v>400</v>
      </c>
      <c r="E13" s="388">
        <f t="shared" si="0"/>
        <v>2</v>
      </c>
      <c r="F13" s="378">
        <v>25</v>
      </c>
      <c r="G13" s="389">
        <f t="shared" si="1"/>
        <v>0.05</v>
      </c>
      <c r="H13" s="378">
        <v>6</v>
      </c>
      <c r="J13" s="176"/>
      <c r="K13" s="71"/>
      <c r="L13" s="71"/>
      <c r="M13" s="71"/>
      <c r="N13" s="71"/>
      <c r="O13" s="71"/>
      <c r="P13" s="71"/>
      <c r="Q13" s="71"/>
    </row>
    <row r="14" spans="1:17">
      <c r="A14" s="176" t="s">
        <v>391</v>
      </c>
      <c r="B14" s="378">
        <v>3</v>
      </c>
      <c r="C14" s="378">
        <v>3</v>
      </c>
      <c r="D14" s="378">
        <v>400</v>
      </c>
      <c r="E14" s="388">
        <f t="shared" si="0"/>
        <v>1.2</v>
      </c>
      <c r="F14" s="378">
        <v>25</v>
      </c>
      <c r="G14" s="389">
        <f t="shared" si="1"/>
        <v>0.03</v>
      </c>
      <c r="H14" s="378">
        <v>5</v>
      </c>
      <c r="J14" s="176"/>
      <c r="K14" s="263"/>
      <c r="L14" s="264"/>
      <c r="M14" s="263"/>
      <c r="N14" s="263"/>
      <c r="O14" s="263"/>
      <c r="P14" s="263"/>
      <c r="Q14" s="263"/>
    </row>
    <row r="15" spans="1:17">
      <c r="A15" s="176" t="s">
        <v>392</v>
      </c>
      <c r="B15" s="378">
        <v>4</v>
      </c>
      <c r="C15" s="378">
        <v>4</v>
      </c>
      <c r="D15" s="378">
        <v>400</v>
      </c>
      <c r="E15" s="388">
        <f t="shared" si="0"/>
        <v>1.6</v>
      </c>
      <c r="F15" s="378">
        <v>25</v>
      </c>
      <c r="G15" s="389">
        <f t="shared" si="1"/>
        <v>0.04</v>
      </c>
      <c r="H15" s="378">
        <v>10</v>
      </c>
      <c r="J15" s="176"/>
      <c r="K15" s="263"/>
      <c r="L15" s="264"/>
      <c r="M15" s="263"/>
      <c r="N15" s="263"/>
      <c r="O15" s="263"/>
      <c r="P15" s="263"/>
      <c r="Q15" s="263"/>
    </row>
    <row r="16" spans="1:17">
      <c r="A16" s="176" t="s">
        <v>393</v>
      </c>
      <c r="B16" s="378">
        <v>3</v>
      </c>
      <c r="C16" s="378">
        <v>3</v>
      </c>
      <c r="D16" s="378">
        <v>400</v>
      </c>
      <c r="E16" s="388">
        <f t="shared" si="0"/>
        <v>1.2</v>
      </c>
      <c r="F16" s="378">
        <v>25</v>
      </c>
      <c r="G16" s="389">
        <f t="shared" si="1"/>
        <v>0.03</v>
      </c>
      <c r="H16" s="378">
        <v>9</v>
      </c>
      <c r="J16" s="176"/>
      <c r="K16" s="263"/>
      <c r="L16" s="264"/>
      <c r="M16" s="263"/>
      <c r="N16" s="263"/>
      <c r="O16" s="263"/>
      <c r="P16" s="263"/>
      <c r="Q16" s="263"/>
    </row>
    <row r="17" spans="1:19">
      <c r="A17" s="176" t="s">
        <v>394</v>
      </c>
      <c r="B17" s="378">
        <v>3</v>
      </c>
      <c r="C17" s="378">
        <v>2</v>
      </c>
      <c r="D17" s="378">
        <v>400</v>
      </c>
      <c r="E17" s="388">
        <f t="shared" si="0"/>
        <v>0.8</v>
      </c>
      <c r="F17" s="378">
        <v>25</v>
      </c>
      <c r="G17" s="389">
        <f t="shared" si="1"/>
        <v>0.02</v>
      </c>
      <c r="H17" s="378">
        <v>11</v>
      </c>
      <c r="J17" s="176"/>
      <c r="K17" s="264"/>
      <c r="L17" s="265"/>
      <c r="M17" s="264"/>
      <c r="N17" s="264"/>
      <c r="O17" s="264"/>
      <c r="P17" s="264"/>
      <c r="Q17" s="264"/>
    </row>
    <row r="18" spans="1:19">
      <c r="A18" s="62"/>
      <c r="B18" s="86"/>
      <c r="C18" s="86"/>
      <c r="D18" s="395"/>
      <c r="E18" s="390"/>
      <c r="F18" s="86"/>
      <c r="G18" s="391"/>
      <c r="H18" s="379"/>
      <c r="J18" s="183"/>
      <c r="K18" s="183"/>
      <c r="M18" s="183"/>
      <c r="N18" s="183"/>
      <c r="O18" s="183"/>
      <c r="P18" s="183"/>
      <c r="Q18" s="183"/>
    </row>
    <row r="19" spans="1:19" s="23" customFormat="1">
      <c r="A19" s="71" t="s">
        <v>1</v>
      </c>
      <c r="B19" s="380">
        <f>SUM(B10:B18)</f>
        <v>24</v>
      </c>
      <c r="C19" s="380">
        <f>SUM(C10:C18)</f>
        <v>23</v>
      </c>
      <c r="D19" s="380">
        <f>AVERAGE(D10:D17)</f>
        <v>400</v>
      </c>
      <c r="E19" s="392">
        <f>SUM(E10:E18)</f>
        <v>9.2000000000000011</v>
      </c>
      <c r="F19" s="380">
        <f>AVERAGE(F10:F17)</f>
        <v>25</v>
      </c>
      <c r="G19" s="393">
        <f>SUM(G10:G18)</f>
        <v>0.23</v>
      </c>
      <c r="H19" s="380">
        <f>SUM(H10:H18)</f>
        <v>65</v>
      </c>
      <c r="J19" s="71" t="s">
        <v>1</v>
      </c>
      <c r="K19" s="181"/>
      <c r="L19" s="181"/>
      <c r="M19" s="181"/>
      <c r="N19" s="181"/>
      <c r="O19" s="181"/>
      <c r="P19" s="181"/>
      <c r="Q19" s="181"/>
      <c r="R19" s="74"/>
      <c r="S19" s="22"/>
    </row>
  </sheetData>
  <mergeCells count="4">
    <mergeCell ref="C7:G7"/>
    <mergeCell ref="K7:Q7"/>
    <mergeCell ref="A3:Q3"/>
    <mergeCell ref="A4:Q4"/>
  </mergeCells>
  <phoneticPr fontId="0" type="noConversion"/>
  <pageMargins left="0.44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C503-2CDE-489A-875D-8308D9A0212A}">
  <dimension ref="A1:S15"/>
  <sheetViews>
    <sheetView workbookViewId="0">
      <selection activeCell="A14" sqref="A14:XFD14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9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287</v>
      </c>
    </row>
    <row r="7" spans="1:19" ht="18.75" customHeight="1">
      <c r="A7" s="25"/>
      <c r="B7" s="229"/>
      <c r="C7" s="551" t="s">
        <v>166</v>
      </c>
      <c r="D7" s="551"/>
      <c r="E7" s="551"/>
      <c r="F7" s="551"/>
      <c r="G7" s="551"/>
      <c r="H7" s="230"/>
      <c r="J7" s="25"/>
      <c r="K7" s="550" t="s">
        <v>167</v>
      </c>
      <c r="L7" s="551"/>
      <c r="M7" s="551"/>
      <c r="N7" s="551"/>
      <c r="O7" s="551"/>
      <c r="P7" s="551"/>
      <c r="Q7" s="552"/>
    </row>
    <row r="8" spans="1:19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78"/>
      <c r="B10" s="57"/>
      <c r="C10" s="57"/>
      <c r="D10" s="93"/>
      <c r="E10" s="57"/>
      <c r="F10" s="57"/>
      <c r="G10" s="57"/>
      <c r="H10" s="57"/>
      <c r="J10" s="178"/>
      <c r="K10" s="263"/>
      <c r="L10" s="264"/>
      <c r="M10" s="263"/>
      <c r="N10" s="263"/>
      <c r="O10" s="263"/>
      <c r="P10" s="263"/>
      <c r="Q10" s="263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63"/>
      <c r="L11" s="264"/>
      <c r="M11" s="263"/>
      <c r="N11" s="263"/>
      <c r="O11" s="263"/>
      <c r="P11" s="263"/>
      <c r="Q11" s="263"/>
    </row>
    <row r="12" spans="1:19">
      <c r="A12" s="178"/>
      <c r="B12" s="57"/>
      <c r="C12" s="57"/>
      <c r="D12" s="93"/>
      <c r="E12" s="57"/>
      <c r="F12" s="57"/>
      <c r="G12" s="57"/>
      <c r="H12" s="57"/>
      <c r="J12" s="49"/>
      <c r="K12" s="263"/>
      <c r="L12" s="264"/>
      <c r="M12" s="263"/>
      <c r="N12" s="263"/>
      <c r="O12" s="263"/>
      <c r="P12" s="263"/>
      <c r="Q12" s="263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64"/>
      <c r="L13" s="265"/>
      <c r="M13" s="264"/>
      <c r="N13" s="264"/>
      <c r="O13" s="264"/>
      <c r="P13" s="264"/>
      <c r="Q13" s="264"/>
    </row>
    <row r="14" spans="1:19">
      <c r="A14" s="62"/>
      <c r="B14" s="33"/>
      <c r="C14" s="33"/>
      <c r="D14" s="33"/>
      <c r="E14" s="33"/>
      <c r="F14" s="33"/>
      <c r="G14" s="33"/>
      <c r="H14" s="266"/>
      <c r="J14" s="183"/>
      <c r="K14" s="183"/>
      <c r="M14" s="183"/>
      <c r="N14" s="183"/>
      <c r="O14" s="183"/>
      <c r="P14" s="183"/>
      <c r="Q14" s="183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1"/>
      <c r="L15" s="181"/>
      <c r="M15" s="181"/>
      <c r="N15" s="181"/>
      <c r="O15" s="181"/>
      <c r="P15" s="181"/>
      <c r="Q15" s="181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7A11-DDE3-48DC-A52D-C4DA23BACEE4}">
  <dimension ref="A1:S15"/>
  <sheetViews>
    <sheetView workbookViewId="0">
      <selection activeCell="L18" sqref="L18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9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288</v>
      </c>
    </row>
    <row r="7" spans="1:19" ht="18.75" customHeight="1">
      <c r="A7" s="25"/>
      <c r="B7" s="229"/>
      <c r="C7" s="551" t="s">
        <v>168</v>
      </c>
      <c r="D7" s="551"/>
      <c r="E7" s="551"/>
      <c r="F7" s="551"/>
      <c r="G7" s="551"/>
      <c r="H7" s="230"/>
      <c r="J7" s="25"/>
      <c r="K7" s="550" t="s">
        <v>169</v>
      </c>
      <c r="L7" s="551"/>
      <c r="M7" s="551"/>
      <c r="N7" s="551"/>
      <c r="O7" s="551"/>
      <c r="P7" s="551"/>
      <c r="Q7" s="552"/>
    </row>
    <row r="8" spans="1:19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78"/>
      <c r="B10" s="57"/>
      <c r="C10" s="57"/>
      <c r="D10" s="93"/>
      <c r="E10" s="57"/>
      <c r="F10" s="57"/>
      <c r="G10" s="57"/>
      <c r="H10" s="57"/>
      <c r="J10" s="178"/>
      <c r="K10" s="263"/>
      <c r="L10" s="264"/>
      <c r="M10" s="263"/>
      <c r="N10" s="263"/>
      <c r="O10" s="263"/>
      <c r="P10" s="263"/>
      <c r="Q10" s="263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63"/>
      <c r="L11" s="264"/>
      <c r="M11" s="263"/>
      <c r="N11" s="263"/>
      <c r="O11" s="263"/>
      <c r="P11" s="263"/>
      <c r="Q11" s="263"/>
    </row>
    <row r="12" spans="1:19">
      <c r="A12" s="178"/>
      <c r="B12" s="57"/>
      <c r="C12" s="57"/>
      <c r="D12" s="93"/>
      <c r="E12" s="57"/>
      <c r="F12" s="57"/>
      <c r="G12" s="57"/>
      <c r="H12" s="57"/>
      <c r="J12" s="49"/>
      <c r="K12" s="263"/>
      <c r="L12" s="264"/>
      <c r="M12" s="263"/>
      <c r="N12" s="263"/>
      <c r="O12" s="263"/>
      <c r="P12" s="263"/>
      <c r="Q12" s="263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64"/>
      <c r="L13" s="265"/>
      <c r="M13" s="264"/>
      <c r="N13" s="264"/>
      <c r="O13" s="264"/>
      <c r="P13" s="264"/>
      <c r="Q13" s="264"/>
    </row>
    <row r="14" spans="1:19">
      <c r="A14" s="62"/>
      <c r="B14" s="33"/>
      <c r="C14" s="33"/>
      <c r="D14" s="33"/>
      <c r="E14" s="33"/>
      <c r="F14" s="33"/>
      <c r="G14" s="33"/>
      <c r="H14" s="266"/>
      <c r="J14" s="183"/>
      <c r="K14" s="183"/>
      <c r="M14" s="183"/>
      <c r="N14" s="183"/>
      <c r="O14" s="183"/>
      <c r="P14" s="183"/>
      <c r="Q14" s="183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1"/>
      <c r="L15" s="181"/>
      <c r="M15" s="181"/>
      <c r="N15" s="181"/>
      <c r="O15" s="181"/>
      <c r="P15" s="181"/>
      <c r="Q15" s="181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5133-C4B4-472F-B1BB-B7276443C851}">
  <dimension ref="A1:S15"/>
  <sheetViews>
    <sheetView workbookViewId="0">
      <selection activeCell="M18" sqref="M18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9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289</v>
      </c>
    </row>
    <row r="7" spans="1:19" ht="18.75" customHeight="1">
      <c r="A7" s="25"/>
      <c r="B7" s="229"/>
      <c r="C7" s="551" t="s">
        <v>170</v>
      </c>
      <c r="D7" s="551"/>
      <c r="E7" s="551"/>
      <c r="F7" s="551"/>
      <c r="G7" s="551"/>
      <c r="H7" s="230"/>
      <c r="J7" s="25"/>
      <c r="K7" s="550" t="s">
        <v>242</v>
      </c>
      <c r="L7" s="551"/>
      <c r="M7" s="551"/>
      <c r="N7" s="551"/>
      <c r="O7" s="551"/>
      <c r="P7" s="551"/>
      <c r="Q7" s="552"/>
    </row>
    <row r="8" spans="1:19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78"/>
      <c r="B10" s="57"/>
      <c r="C10" s="57"/>
      <c r="D10" s="93"/>
      <c r="E10" s="57"/>
      <c r="F10" s="57"/>
      <c r="G10" s="57"/>
      <c r="H10" s="57"/>
      <c r="J10" s="178"/>
      <c r="K10" s="263"/>
      <c r="L10" s="264"/>
      <c r="M10" s="263"/>
      <c r="N10" s="263"/>
      <c r="O10" s="263"/>
      <c r="P10" s="263"/>
      <c r="Q10" s="263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63"/>
      <c r="L11" s="264"/>
      <c r="M11" s="263"/>
      <c r="N11" s="263"/>
      <c r="O11" s="263"/>
      <c r="P11" s="263"/>
      <c r="Q11" s="263"/>
    </row>
    <row r="12" spans="1:19">
      <c r="A12" s="178"/>
      <c r="B12" s="57"/>
      <c r="C12" s="57"/>
      <c r="D12" s="93"/>
      <c r="E12" s="57"/>
      <c r="F12" s="57"/>
      <c r="G12" s="57"/>
      <c r="H12" s="57"/>
      <c r="J12" s="49"/>
      <c r="K12" s="263"/>
      <c r="L12" s="264"/>
      <c r="M12" s="263"/>
      <c r="N12" s="263"/>
      <c r="O12" s="263"/>
      <c r="P12" s="263"/>
      <c r="Q12" s="263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64"/>
      <c r="L13" s="265"/>
      <c r="M13" s="264"/>
      <c r="N13" s="264"/>
      <c r="O13" s="264"/>
      <c r="P13" s="264"/>
      <c r="Q13" s="264"/>
    </row>
    <row r="14" spans="1:19">
      <c r="A14" s="62"/>
      <c r="B14" s="33"/>
      <c r="C14" s="33"/>
      <c r="D14" s="33"/>
      <c r="E14" s="33"/>
      <c r="F14" s="33"/>
      <c r="G14" s="33"/>
      <c r="H14" s="266"/>
      <c r="J14" s="183"/>
      <c r="K14" s="183"/>
      <c r="M14" s="183"/>
      <c r="N14" s="183"/>
      <c r="O14" s="183"/>
      <c r="P14" s="183"/>
      <c r="Q14" s="183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1"/>
      <c r="L15" s="181"/>
      <c r="M15" s="181"/>
      <c r="N15" s="181"/>
      <c r="O15" s="181"/>
      <c r="P15" s="181"/>
      <c r="Q15" s="181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4E45-BF2B-470B-86A5-6869F5F308A0}">
  <dimension ref="A1:S15"/>
  <sheetViews>
    <sheetView workbookViewId="0">
      <selection activeCell="N19" sqref="N19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9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290</v>
      </c>
    </row>
    <row r="7" spans="1:19" ht="18.75" customHeight="1">
      <c r="A7" s="25"/>
      <c r="B7" s="229"/>
      <c r="C7" s="551" t="s">
        <v>171</v>
      </c>
      <c r="D7" s="551"/>
      <c r="E7" s="551"/>
      <c r="F7" s="551"/>
      <c r="G7" s="551"/>
      <c r="H7" s="230"/>
      <c r="J7" s="25"/>
      <c r="K7" s="550" t="s">
        <v>172</v>
      </c>
      <c r="L7" s="551"/>
      <c r="M7" s="551"/>
      <c r="N7" s="551"/>
      <c r="O7" s="551"/>
      <c r="P7" s="551"/>
      <c r="Q7" s="552"/>
    </row>
    <row r="8" spans="1:19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78"/>
      <c r="B10" s="57"/>
      <c r="C10" s="57"/>
      <c r="D10" s="93"/>
      <c r="E10" s="57"/>
      <c r="F10" s="57"/>
      <c r="G10" s="57"/>
      <c r="H10" s="57"/>
      <c r="J10" s="178"/>
      <c r="K10" s="263"/>
      <c r="L10" s="264"/>
      <c r="M10" s="263"/>
      <c r="N10" s="263"/>
      <c r="O10" s="263"/>
      <c r="P10" s="263"/>
      <c r="Q10" s="263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63"/>
      <c r="L11" s="264"/>
      <c r="M11" s="263"/>
      <c r="N11" s="263"/>
      <c r="O11" s="263"/>
      <c r="P11" s="263"/>
      <c r="Q11" s="263"/>
    </row>
    <row r="12" spans="1:19">
      <c r="A12" s="178"/>
      <c r="B12" s="57"/>
      <c r="C12" s="57"/>
      <c r="D12" s="93"/>
      <c r="E12" s="57"/>
      <c r="F12" s="57"/>
      <c r="G12" s="57"/>
      <c r="H12" s="57"/>
      <c r="J12" s="49"/>
      <c r="K12" s="263"/>
      <c r="L12" s="264"/>
      <c r="M12" s="263"/>
      <c r="N12" s="263"/>
      <c r="O12" s="263"/>
      <c r="P12" s="263"/>
      <c r="Q12" s="263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64"/>
      <c r="L13" s="265"/>
      <c r="M13" s="264"/>
      <c r="N13" s="264"/>
      <c r="O13" s="264"/>
      <c r="P13" s="264"/>
      <c r="Q13" s="264"/>
    </row>
    <row r="14" spans="1:19">
      <c r="A14" s="62"/>
      <c r="B14" s="33"/>
      <c r="C14" s="33"/>
      <c r="D14" s="33"/>
      <c r="E14" s="33"/>
      <c r="F14" s="33"/>
      <c r="G14" s="33"/>
      <c r="H14" s="266"/>
      <c r="J14" s="183"/>
      <c r="K14" s="183"/>
      <c r="M14" s="183"/>
      <c r="N14" s="183"/>
      <c r="O14" s="183"/>
      <c r="P14" s="183"/>
      <c r="Q14" s="183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1"/>
      <c r="L15" s="181"/>
      <c r="M15" s="181"/>
      <c r="N15" s="181"/>
      <c r="O15" s="181"/>
      <c r="P15" s="181"/>
      <c r="Q15" s="181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8C8B-8869-4E92-85FB-6AB1389F2095}">
  <dimension ref="A1:S15"/>
  <sheetViews>
    <sheetView workbookViewId="0">
      <selection activeCell="M19" sqref="M19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9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291</v>
      </c>
    </row>
    <row r="7" spans="1:19" ht="18.75" customHeight="1">
      <c r="A7" s="25"/>
      <c r="B7" s="229"/>
      <c r="C7" s="551" t="s">
        <v>173</v>
      </c>
      <c r="D7" s="551"/>
      <c r="E7" s="551"/>
      <c r="F7" s="551"/>
      <c r="G7" s="551"/>
      <c r="H7" s="230"/>
      <c r="J7" s="25"/>
      <c r="K7" s="550" t="s">
        <v>227</v>
      </c>
      <c r="L7" s="551"/>
      <c r="M7" s="551"/>
      <c r="N7" s="551"/>
      <c r="O7" s="551"/>
      <c r="P7" s="551"/>
      <c r="Q7" s="552"/>
    </row>
    <row r="8" spans="1:19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78"/>
      <c r="B10" s="57"/>
      <c r="C10" s="57"/>
      <c r="D10" s="93"/>
      <c r="E10" s="57"/>
      <c r="F10" s="57"/>
      <c r="G10" s="57"/>
      <c r="H10" s="57"/>
      <c r="J10" s="178"/>
      <c r="K10" s="263"/>
      <c r="L10" s="264"/>
      <c r="M10" s="263"/>
      <c r="N10" s="263"/>
      <c r="O10" s="263"/>
      <c r="P10" s="263"/>
      <c r="Q10" s="263"/>
    </row>
    <row r="11" spans="1:19">
      <c r="A11" s="49"/>
      <c r="B11" s="57"/>
      <c r="C11" s="57"/>
      <c r="D11" s="93"/>
      <c r="E11" s="57"/>
      <c r="F11" s="57"/>
      <c r="G11" s="57"/>
      <c r="H11" s="57"/>
      <c r="J11" s="49"/>
      <c r="K11" s="263"/>
      <c r="L11" s="264"/>
      <c r="M11" s="263"/>
      <c r="N11" s="263"/>
      <c r="O11" s="263"/>
      <c r="P11" s="263"/>
      <c r="Q11" s="263"/>
    </row>
    <row r="12" spans="1:19">
      <c r="A12" s="178"/>
      <c r="B12" s="57"/>
      <c r="C12" s="57"/>
      <c r="D12" s="93"/>
      <c r="E12" s="57"/>
      <c r="F12" s="57"/>
      <c r="G12" s="57"/>
      <c r="H12" s="57"/>
      <c r="J12" s="49"/>
      <c r="K12" s="263"/>
      <c r="L12" s="264"/>
      <c r="M12" s="263"/>
      <c r="N12" s="263"/>
      <c r="O12" s="263"/>
      <c r="P12" s="263"/>
      <c r="Q12" s="263"/>
    </row>
    <row r="13" spans="1:19">
      <c r="A13" s="49"/>
      <c r="B13" s="57"/>
      <c r="C13" s="57"/>
      <c r="D13" s="93"/>
      <c r="E13" s="57"/>
      <c r="F13" s="57"/>
      <c r="G13" s="57"/>
      <c r="H13" s="57"/>
      <c r="J13" s="49"/>
      <c r="K13" s="264"/>
      <c r="L13" s="265"/>
      <c r="M13" s="264"/>
      <c r="N13" s="264"/>
      <c r="O13" s="264"/>
      <c r="P13" s="264"/>
      <c r="Q13" s="264"/>
    </row>
    <row r="14" spans="1:19">
      <c r="A14" s="62"/>
      <c r="B14" s="33"/>
      <c r="C14" s="33"/>
      <c r="D14" s="33"/>
      <c r="E14" s="33"/>
      <c r="F14" s="33"/>
      <c r="G14" s="33"/>
      <c r="H14" s="266"/>
      <c r="J14" s="183"/>
      <c r="K14" s="183"/>
      <c r="M14" s="183"/>
      <c r="N14" s="183"/>
      <c r="O14" s="183"/>
      <c r="P14" s="183"/>
      <c r="Q14" s="183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1"/>
      <c r="L15" s="181"/>
      <c r="M15" s="181"/>
      <c r="N15" s="181"/>
      <c r="O15" s="181"/>
      <c r="P15" s="181"/>
      <c r="Q15" s="181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9"/>
  <sheetViews>
    <sheetView view="pageBreakPreview" topLeftCell="A8" zoomScale="120" zoomScaleNormal="100" zoomScaleSheetLayoutView="120" workbookViewId="0">
      <selection activeCell="B19" sqref="B19:H19"/>
    </sheetView>
  </sheetViews>
  <sheetFormatPr defaultColWidth="9.125" defaultRowHeight="18"/>
  <cols>
    <col min="1" max="1" width="9.125" style="26"/>
    <col min="2" max="2" width="9.875" style="26" customWidth="1"/>
    <col min="3" max="3" width="11.75" style="26" customWidth="1"/>
    <col min="4" max="4" width="10.625" style="26" customWidth="1"/>
    <col min="5" max="5" width="10.25" style="26" customWidth="1"/>
    <col min="6" max="6" width="13.75" style="26" customWidth="1"/>
    <col min="7" max="7" width="9.75" style="26" customWidth="1"/>
    <col min="8" max="8" width="13.75" style="26" customWidth="1"/>
    <col min="9" max="9" width="3.125" style="26" customWidth="1"/>
    <col min="10" max="10" width="9.75" style="26" customWidth="1"/>
    <col min="11" max="11" width="10.125" style="26" customWidth="1"/>
    <col min="12" max="12" width="12" style="26" customWidth="1"/>
    <col min="13" max="13" width="11" style="26" customWidth="1"/>
    <col min="14" max="14" width="10.875" style="26" customWidth="1"/>
    <col min="15" max="15" width="13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292</v>
      </c>
    </row>
    <row r="7" spans="1:17" ht="18.75" customHeight="1">
      <c r="A7" s="25"/>
      <c r="B7" s="229"/>
      <c r="C7" s="551" t="s">
        <v>43</v>
      </c>
      <c r="D7" s="551"/>
      <c r="E7" s="551"/>
      <c r="F7" s="551"/>
      <c r="G7" s="551"/>
      <c r="H7" s="230"/>
      <c r="J7" s="25"/>
      <c r="K7" s="229"/>
      <c r="L7" s="551" t="s">
        <v>174</v>
      </c>
      <c r="M7" s="551"/>
      <c r="N7" s="551"/>
      <c r="O7" s="551"/>
      <c r="P7" s="551"/>
      <c r="Q7" s="230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17" t="s">
        <v>23</v>
      </c>
      <c r="L8" s="231" t="s">
        <v>25</v>
      </c>
      <c r="M8" s="25" t="s">
        <v>26</v>
      </c>
      <c r="N8" s="231" t="s">
        <v>28</v>
      </c>
      <c r="O8" s="25" t="s">
        <v>34</v>
      </c>
      <c r="P8" s="25" t="s">
        <v>30</v>
      </c>
      <c r="Q8" s="232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56</v>
      </c>
      <c r="F9" s="63" t="s">
        <v>33</v>
      </c>
      <c r="G9" s="63" t="s">
        <v>57</v>
      </c>
      <c r="H9" s="174" t="s">
        <v>0</v>
      </c>
      <c r="J9" s="175"/>
      <c r="K9" s="17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4" t="s">
        <v>0</v>
      </c>
    </row>
    <row r="10" spans="1:17">
      <c r="A10" s="234" t="s">
        <v>387</v>
      </c>
      <c r="B10" s="378">
        <v>2</v>
      </c>
      <c r="C10" s="378">
        <v>2</v>
      </c>
      <c r="D10" s="378">
        <v>412</v>
      </c>
      <c r="E10" s="388">
        <f>(C10*D10)/1000</f>
        <v>0.82399999999999995</v>
      </c>
      <c r="F10" s="378">
        <v>9</v>
      </c>
      <c r="G10" s="389">
        <f>(E10*F10*1000)/1000000</f>
        <v>7.415999999999999E-3</v>
      </c>
      <c r="H10" s="378">
        <v>25</v>
      </c>
      <c r="J10" s="234"/>
      <c r="K10" s="359"/>
      <c r="L10" s="54"/>
      <c r="M10" s="54"/>
      <c r="N10" s="54"/>
      <c r="O10" s="54"/>
      <c r="P10" s="54"/>
      <c r="Q10" s="65"/>
    </row>
    <row r="11" spans="1:17">
      <c r="A11" s="176" t="s">
        <v>388</v>
      </c>
      <c r="B11" s="378">
        <v>2</v>
      </c>
      <c r="C11" s="378">
        <v>2</v>
      </c>
      <c r="D11" s="378">
        <v>412</v>
      </c>
      <c r="E11" s="388">
        <f>(C11*D11)/1000</f>
        <v>0.82399999999999995</v>
      </c>
      <c r="F11" s="378">
        <v>9</v>
      </c>
      <c r="G11" s="389">
        <f>(E11*F11*1000)/1000000</f>
        <v>7.415999999999999E-3</v>
      </c>
      <c r="H11" s="378">
        <v>10</v>
      </c>
      <c r="J11" s="176"/>
      <c r="K11" s="359"/>
      <c r="L11" s="54"/>
      <c r="M11" s="54"/>
      <c r="N11" s="54"/>
      <c r="O11" s="54"/>
      <c r="P11" s="54"/>
      <c r="Q11" s="65"/>
    </row>
    <row r="12" spans="1:17">
      <c r="A12" s="176" t="s">
        <v>389</v>
      </c>
      <c r="B12" s="378">
        <v>6</v>
      </c>
      <c r="C12" s="378">
        <v>6</v>
      </c>
      <c r="D12" s="378">
        <v>412</v>
      </c>
      <c r="E12" s="388">
        <f t="shared" ref="E12:E17" si="0">(C12*D12)/1000</f>
        <v>2.472</v>
      </c>
      <c r="F12" s="378">
        <v>9</v>
      </c>
      <c r="G12" s="389">
        <f t="shared" ref="G12:G17" si="1">(E12*F12*1000)/1000000</f>
        <v>2.2248E-2</v>
      </c>
      <c r="H12" s="378">
        <v>21</v>
      </c>
      <c r="J12" s="176"/>
      <c r="K12" s="359"/>
      <c r="L12" s="54"/>
      <c r="M12" s="54"/>
      <c r="N12" s="54"/>
      <c r="O12" s="54"/>
      <c r="P12" s="54"/>
      <c r="Q12" s="65"/>
    </row>
    <row r="13" spans="1:17">
      <c r="A13" s="176" t="s">
        <v>390</v>
      </c>
      <c r="B13" s="378">
        <v>3</v>
      </c>
      <c r="C13" s="378">
        <v>3</v>
      </c>
      <c r="D13" s="378">
        <v>412</v>
      </c>
      <c r="E13" s="388">
        <f t="shared" si="0"/>
        <v>1.236</v>
      </c>
      <c r="F13" s="378">
        <v>9</v>
      </c>
      <c r="G13" s="389">
        <f t="shared" si="1"/>
        <v>1.1124E-2</v>
      </c>
      <c r="H13" s="378">
        <v>5</v>
      </c>
      <c r="J13" s="176"/>
      <c r="K13" s="359"/>
      <c r="L13" s="54"/>
      <c r="M13" s="54"/>
      <c r="N13" s="54"/>
      <c r="O13" s="54"/>
      <c r="P13" s="54"/>
      <c r="Q13" s="65"/>
    </row>
    <row r="14" spans="1:17">
      <c r="A14" s="176" t="s">
        <v>391</v>
      </c>
      <c r="B14" s="378">
        <v>4</v>
      </c>
      <c r="C14" s="378">
        <v>4</v>
      </c>
      <c r="D14" s="378">
        <v>412</v>
      </c>
      <c r="E14" s="388">
        <f t="shared" si="0"/>
        <v>1.6479999999999999</v>
      </c>
      <c r="F14" s="378">
        <v>9</v>
      </c>
      <c r="G14" s="389">
        <f t="shared" si="1"/>
        <v>1.4831999999999998E-2</v>
      </c>
      <c r="H14" s="378">
        <v>18</v>
      </c>
      <c r="J14" s="176"/>
      <c r="K14" s="57"/>
      <c r="L14" s="57"/>
      <c r="M14" s="57"/>
      <c r="N14" s="57"/>
      <c r="O14" s="57"/>
      <c r="P14" s="57"/>
      <c r="Q14" s="57"/>
    </row>
    <row r="15" spans="1:17">
      <c r="A15" s="176" t="s">
        <v>392</v>
      </c>
      <c r="B15" s="378">
        <v>2</v>
      </c>
      <c r="C15" s="378">
        <v>2</v>
      </c>
      <c r="D15" s="378">
        <v>412</v>
      </c>
      <c r="E15" s="388">
        <f t="shared" si="0"/>
        <v>0.82399999999999995</v>
      </c>
      <c r="F15" s="378">
        <v>9</v>
      </c>
      <c r="G15" s="389">
        <f t="shared" si="1"/>
        <v>7.415999999999999E-3</v>
      </c>
      <c r="H15" s="378">
        <v>13</v>
      </c>
      <c r="J15" s="176"/>
      <c r="K15" s="57"/>
      <c r="L15" s="57"/>
      <c r="M15" s="57"/>
      <c r="N15" s="57"/>
      <c r="O15" s="57"/>
      <c r="P15" s="57"/>
      <c r="Q15" s="57"/>
    </row>
    <row r="16" spans="1:17">
      <c r="A16" s="176" t="s">
        <v>393</v>
      </c>
      <c r="B16" s="378">
        <v>3</v>
      </c>
      <c r="C16" s="378">
        <v>3</v>
      </c>
      <c r="D16" s="378">
        <v>412</v>
      </c>
      <c r="E16" s="388">
        <f t="shared" si="0"/>
        <v>1.236</v>
      </c>
      <c r="F16" s="378">
        <v>9</v>
      </c>
      <c r="G16" s="389">
        <f t="shared" si="1"/>
        <v>1.1124E-2</v>
      </c>
      <c r="H16" s="378">
        <v>29</v>
      </c>
      <c r="J16" s="176"/>
      <c r="K16" s="57"/>
      <c r="L16" s="57"/>
      <c r="M16" s="57"/>
      <c r="N16" s="57"/>
      <c r="O16" s="57"/>
      <c r="P16" s="57"/>
      <c r="Q16" s="57"/>
    </row>
    <row r="17" spans="1:17">
      <c r="A17" s="176" t="s">
        <v>394</v>
      </c>
      <c r="B17" s="378">
        <v>5</v>
      </c>
      <c r="C17" s="378">
        <v>5</v>
      </c>
      <c r="D17" s="378">
        <v>412</v>
      </c>
      <c r="E17" s="388">
        <f t="shared" si="0"/>
        <v>2.06</v>
      </c>
      <c r="F17" s="378">
        <v>9</v>
      </c>
      <c r="G17" s="389">
        <f t="shared" si="1"/>
        <v>1.8540000000000001E-2</v>
      </c>
      <c r="H17" s="378">
        <v>10</v>
      </c>
      <c r="J17" s="176"/>
      <c r="K17" s="57"/>
      <c r="L17" s="57"/>
      <c r="M17" s="57"/>
      <c r="N17" s="57"/>
      <c r="O17" s="57"/>
      <c r="P17" s="57"/>
      <c r="Q17" s="57"/>
    </row>
    <row r="18" spans="1:17">
      <c r="A18" s="62"/>
      <c r="B18" s="86"/>
      <c r="C18" s="86"/>
      <c r="D18" s="86"/>
      <c r="E18" s="390"/>
      <c r="F18" s="86"/>
      <c r="G18" s="391"/>
      <c r="H18" s="379"/>
      <c r="J18" s="62"/>
      <c r="K18" s="33"/>
      <c r="L18" s="33"/>
      <c r="M18" s="33"/>
      <c r="N18" s="33"/>
      <c r="O18" s="33"/>
      <c r="P18" s="33"/>
      <c r="Q18" s="266"/>
    </row>
    <row r="19" spans="1:17" s="23" customFormat="1">
      <c r="A19" s="71" t="s">
        <v>1</v>
      </c>
      <c r="B19" s="380">
        <f>SUM(B10:B18)</f>
        <v>27</v>
      </c>
      <c r="C19" s="380">
        <f>SUM(C10:C18)</f>
        <v>27</v>
      </c>
      <c r="D19" s="380">
        <f>AVERAGE(D10:D18)</f>
        <v>412</v>
      </c>
      <c r="E19" s="392">
        <f>SUM(E10:E18)</f>
        <v>11.124000000000001</v>
      </c>
      <c r="F19" s="380">
        <f>AVERAGE(F10:F18)</f>
        <v>9</v>
      </c>
      <c r="G19" s="393">
        <f>SUM(G10:G18)</f>
        <v>0.10011600000000001</v>
      </c>
      <c r="H19" s="380">
        <f>SUM(H10:H18)</f>
        <v>131</v>
      </c>
      <c r="J19" s="71" t="s">
        <v>1</v>
      </c>
      <c r="K19" s="73"/>
      <c r="L19" s="73"/>
      <c r="M19" s="73"/>
      <c r="N19" s="73"/>
      <c r="O19" s="73"/>
      <c r="P19" s="73"/>
      <c r="Q19" s="73"/>
    </row>
  </sheetData>
  <mergeCells count="4">
    <mergeCell ref="C7:G7"/>
    <mergeCell ref="A3:Q3"/>
    <mergeCell ref="A4:Q4"/>
    <mergeCell ref="L7:P7"/>
  </mergeCells>
  <phoneticPr fontId="0" type="noConversion"/>
  <pageMargins left="0.35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view="pageBreakPreview" topLeftCell="A10" zoomScale="110" zoomScaleNormal="100" zoomScaleSheetLayoutView="110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293</v>
      </c>
    </row>
    <row r="7" spans="1:17" ht="18.75" customHeight="1">
      <c r="A7" s="25"/>
      <c r="B7" s="229"/>
      <c r="C7" s="551" t="s">
        <v>175</v>
      </c>
      <c r="D7" s="551"/>
      <c r="E7" s="551"/>
      <c r="F7" s="551"/>
      <c r="G7" s="551"/>
      <c r="H7" s="230"/>
      <c r="J7" s="25"/>
      <c r="K7" s="550" t="s">
        <v>58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/>
      <c r="B10" s="57"/>
      <c r="C10" s="57"/>
      <c r="D10" s="57"/>
      <c r="E10" s="57"/>
      <c r="F10" s="57"/>
      <c r="G10" s="57"/>
      <c r="H10" s="57"/>
      <c r="J10" s="234" t="s">
        <v>387</v>
      </c>
      <c r="K10" s="378">
        <v>7</v>
      </c>
      <c r="L10" s="378">
        <v>5</v>
      </c>
      <c r="M10" s="378">
        <v>180</v>
      </c>
      <c r="N10" s="381">
        <f>(L10*M10)/1000</f>
        <v>0.9</v>
      </c>
      <c r="O10" s="378">
        <v>25</v>
      </c>
      <c r="P10" s="389">
        <f>(N10*O10*1000)/1000000</f>
        <v>2.2499999999999999E-2</v>
      </c>
      <c r="Q10" s="378">
        <v>2</v>
      </c>
    </row>
    <row r="11" spans="1:17">
      <c r="A11" s="176"/>
      <c r="B11" s="57"/>
      <c r="C11" s="57"/>
      <c r="D11" s="57"/>
      <c r="E11" s="57"/>
      <c r="F11" s="57"/>
      <c r="G11" s="57"/>
      <c r="H11" s="57"/>
      <c r="J11" s="176" t="s">
        <v>388</v>
      </c>
      <c r="K11" s="378" t="s">
        <v>396</v>
      </c>
      <c r="L11" s="378" t="s">
        <v>396</v>
      </c>
      <c r="M11" s="378" t="s">
        <v>396</v>
      </c>
      <c r="N11" s="378" t="s">
        <v>396</v>
      </c>
      <c r="O11" s="378" t="s">
        <v>396</v>
      </c>
      <c r="P11" s="378" t="s">
        <v>396</v>
      </c>
      <c r="Q11" s="378" t="s">
        <v>396</v>
      </c>
    </row>
    <row r="12" spans="1:17">
      <c r="A12" s="176"/>
      <c r="B12" s="57"/>
      <c r="C12" s="57"/>
      <c r="D12" s="57"/>
      <c r="E12" s="57"/>
      <c r="F12" s="57"/>
      <c r="G12" s="57"/>
      <c r="H12" s="57"/>
      <c r="J12" s="176" t="s">
        <v>389</v>
      </c>
      <c r="K12" s="378">
        <v>7</v>
      </c>
      <c r="L12" s="378">
        <v>5</v>
      </c>
      <c r="M12" s="378">
        <v>180</v>
      </c>
      <c r="N12" s="381">
        <f>(L12*M12)/1000</f>
        <v>0.9</v>
      </c>
      <c r="O12" s="378">
        <v>25</v>
      </c>
      <c r="P12" s="389">
        <f>(N12*O12*1000)/1000000</f>
        <v>2.2499999999999999E-2</v>
      </c>
      <c r="Q12" s="378">
        <v>2</v>
      </c>
    </row>
    <row r="13" spans="1:17">
      <c r="A13" s="176"/>
      <c r="B13" s="57"/>
      <c r="C13" s="57"/>
      <c r="D13" s="57"/>
      <c r="E13" s="57"/>
      <c r="F13" s="57"/>
      <c r="G13" s="57"/>
      <c r="H13" s="57"/>
      <c r="J13" s="176" t="s">
        <v>390</v>
      </c>
      <c r="K13" s="378">
        <v>7</v>
      </c>
      <c r="L13" s="378">
        <v>5</v>
      </c>
      <c r="M13" s="378">
        <v>180</v>
      </c>
      <c r="N13" s="381">
        <f>(L13*M13)/1000</f>
        <v>0.9</v>
      </c>
      <c r="O13" s="378">
        <v>25</v>
      </c>
      <c r="P13" s="389">
        <f>(N13*O13*1000)/1000000</f>
        <v>2.2499999999999999E-2</v>
      </c>
      <c r="Q13" s="378">
        <v>4</v>
      </c>
    </row>
    <row r="14" spans="1:17">
      <c r="A14" s="176"/>
      <c r="B14" s="57"/>
      <c r="C14" s="57"/>
      <c r="D14" s="57"/>
      <c r="E14" s="57"/>
      <c r="F14" s="57"/>
      <c r="G14" s="57"/>
      <c r="H14" s="57"/>
      <c r="J14" s="176" t="s">
        <v>391</v>
      </c>
      <c r="K14" s="378">
        <v>4</v>
      </c>
      <c r="L14" s="378">
        <v>3</v>
      </c>
      <c r="M14" s="378">
        <v>180</v>
      </c>
      <c r="N14" s="381">
        <f>(L14*M14)/1000</f>
        <v>0.54</v>
      </c>
      <c r="O14" s="378">
        <v>25</v>
      </c>
      <c r="P14" s="389">
        <f>(N14*O14*1000)/1000000</f>
        <v>1.35E-2</v>
      </c>
      <c r="Q14" s="378">
        <v>2</v>
      </c>
    </row>
    <row r="15" spans="1:17">
      <c r="A15" s="176"/>
      <c r="B15" s="57"/>
      <c r="C15" s="57"/>
      <c r="D15" s="57"/>
      <c r="E15" s="57"/>
      <c r="F15" s="57"/>
      <c r="G15" s="57"/>
      <c r="H15" s="57"/>
      <c r="J15" s="176" t="s">
        <v>392</v>
      </c>
      <c r="K15" s="378">
        <v>1</v>
      </c>
      <c r="L15" s="378">
        <v>1</v>
      </c>
      <c r="M15" s="378">
        <v>180</v>
      </c>
      <c r="N15" s="381">
        <f>(L15*M15)/1000</f>
        <v>0.18</v>
      </c>
      <c r="O15" s="378">
        <v>25</v>
      </c>
      <c r="P15" s="389">
        <f>(N15*O15*1000)/1000000</f>
        <v>4.4999999999999997E-3</v>
      </c>
      <c r="Q15" s="378">
        <v>3</v>
      </c>
    </row>
    <row r="16" spans="1:17">
      <c r="A16" s="176"/>
      <c r="B16" s="57"/>
      <c r="C16" s="57"/>
      <c r="D16" s="57"/>
      <c r="E16" s="57"/>
      <c r="F16" s="57"/>
      <c r="G16" s="57"/>
      <c r="H16" s="57"/>
      <c r="J16" s="176" t="s">
        <v>393</v>
      </c>
      <c r="K16" s="378" t="s">
        <v>396</v>
      </c>
      <c r="L16" s="378" t="s">
        <v>396</v>
      </c>
      <c r="M16" s="378" t="s">
        <v>396</v>
      </c>
      <c r="N16" s="378" t="s">
        <v>396</v>
      </c>
      <c r="O16" s="378" t="s">
        <v>396</v>
      </c>
      <c r="P16" s="378" t="s">
        <v>396</v>
      </c>
      <c r="Q16" s="378" t="s">
        <v>396</v>
      </c>
    </row>
    <row r="17" spans="1:17">
      <c r="A17" s="176"/>
      <c r="B17" s="57"/>
      <c r="C17" s="57"/>
      <c r="D17" s="57"/>
      <c r="E17" s="57"/>
      <c r="F17" s="57"/>
      <c r="G17" s="57"/>
      <c r="H17" s="57"/>
      <c r="J17" s="176" t="s">
        <v>394</v>
      </c>
      <c r="K17" s="378">
        <v>2</v>
      </c>
      <c r="L17" s="378">
        <v>1</v>
      </c>
      <c r="M17" s="378">
        <v>180</v>
      </c>
      <c r="N17" s="381">
        <f>(L17*M17)/1000</f>
        <v>0.18</v>
      </c>
      <c r="O17" s="378">
        <v>25</v>
      </c>
      <c r="P17" s="389">
        <f>(N17*O17*1000)/1000000</f>
        <v>4.4999999999999997E-3</v>
      </c>
      <c r="Q17" s="378">
        <v>4</v>
      </c>
    </row>
    <row r="18" spans="1:17">
      <c r="A18" s="62"/>
      <c r="B18" s="33"/>
      <c r="C18" s="33"/>
      <c r="D18" s="33"/>
      <c r="E18" s="33"/>
      <c r="F18" s="33"/>
      <c r="G18" s="33"/>
      <c r="H18" s="266"/>
      <c r="J18" s="257"/>
      <c r="K18" s="86"/>
      <c r="L18" s="86"/>
      <c r="M18" s="86"/>
      <c r="N18" s="390"/>
      <c r="O18" s="86"/>
      <c r="P18" s="391"/>
      <c r="Q18" s="379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380">
        <f>SUM(K10:K18)</f>
        <v>28</v>
      </c>
      <c r="L19" s="380">
        <f t="shared" ref="L19" si="0">SUM(L10:L18)</f>
        <v>20</v>
      </c>
      <c r="M19" s="380">
        <f>AVERAGE(M10:M18)</f>
        <v>180</v>
      </c>
      <c r="N19" s="380">
        <f>SUM(N10:N17)</f>
        <v>3.6000000000000005</v>
      </c>
      <c r="O19" s="380">
        <f>AVERAGE(O10:O17)</f>
        <v>25</v>
      </c>
      <c r="P19" s="392">
        <f t="shared" ref="P19" si="1">SUM(P10:P18)</f>
        <v>9.0000000000000011E-2</v>
      </c>
      <c r="Q19" s="380">
        <f>SUM(Q10:Q18)</f>
        <v>17</v>
      </c>
    </row>
  </sheetData>
  <mergeCells count="4">
    <mergeCell ref="C7:G7"/>
    <mergeCell ref="K7:Q7"/>
    <mergeCell ref="A3:Q3"/>
    <mergeCell ref="A4:Q4"/>
  </mergeCells>
  <phoneticPr fontId="0" type="noConversion"/>
  <pageMargins left="0.35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7"/>
  <sheetViews>
    <sheetView view="pageBreakPreview" topLeftCell="A7" zoomScale="106" zoomScaleNormal="100" zoomScaleSheetLayoutView="106" workbookViewId="0">
      <selection activeCell="B17" sqref="B17:H17"/>
    </sheetView>
  </sheetViews>
  <sheetFormatPr defaultRowHeight="18"/>
  <cols>
    <col min="1" max="1" width="11.875" style="78" customWidth="1"/>
    <col min="2" max="3" width="9" style="78"/>
    <col min="4" max="4" width="10.75" style="78" customWidth="1"/>
    <col min="5" max="5" width="11.875" style="78" customWidth="1"/>
    <col min="6" max="6" width="13.625" style="78" customWidth="1"/>
    <col min="7" max="7" width="9" style="78"/>
    <col min="8" max="8" width="17" style="78" customWidth="1"/>
    <col min="9" max="12" width="9" style="78"/>
    <col min="13" max="13" width="11.125" style="78" customWidth="1"/>
    <col min="14" max="14" width="11.125" style="78" bestFit="1" customWidth="1"/>
    <col min="15" max="15" width="12.125" style="78" customWidth="1"/>
    <col min="16" max="16" width="9" style="78"/>
    <col min="17" max="17" width="13.125" style="78" customWidth="1"/>
    <col min="18" max="16384" width="9" style="78"/>
  </cols>
  <sheetData>
    <row r="1" spans="1:24">
      <c r="A1" s="515" t="s">
        <v>372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</row>
    <row r="2" spans="1:24">
      <c r="A2" s="553" t="s">
        <v>446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24">
      <c r="A3" s="23"/>
      <c r="B3" s="24"/>
      <c r="C3" s="24"/>
      <c r="D3" s="24"/>
      <c r="E3" s="16"/>
      <c r="F3" s="23"/>
      <c r="G3" s="16"/>
      <c r="H3" s="16"/>
      <c r="I3" s="16"/>
      <c r="J3" s="16"/>
      <c r="K3" s="22"/>
      <c r="L3" s="22"/>
      <c r="M3" s="22"/>
      <c r="N3" s="22"/>
      <c r="O3" s="22"/>
      <c r="P3" s="23"/>
      <c r="Q3" s="23"/>
    </row>
    <row r="4" spans="1:24">
      <c r="A4" s="23"/>
      <c r="B4" s="24"/>
      <c r="C4" s="24"/>
      <c r="D4" s="24"/>
      <c r="E4" s="23"/>
      <c r="F4" s="23"/>
      <c r="G4" s="16"/>
      <c r="H4" s="16"/>
      <c r="I4" s="16"/>
      <c r="J4" s="271"/>
      <c r="K4" s="22"/>
      <c r="L4" s="22"/>
      <c r="M4" s="22"/>
      <c r="N4" s="22"/>
      <c r="O4" s="22"/>
      <c r="P4" s="22"/>
      <c r="Q4" s="172" t="s">
        <v>294</v>
      </c>
    </row>
    <row r="5" spans="1:24">
      <c r="A5" s="25"/>
      <c r="B5" s="229"/>
      <c r="C5" s="551" t="s">
        <v>61</v>
      </c>
      <c r="D5" s="551"/>
      <c r="E5" s="551"/>
      <c r="F5" s="551"/>
      <c r="G5" s="551"/>
      <c r="H5" s="230"/>
      <c r="I5" s="26"/>
      <c r="J5" s="25"/>
      <c r="K5" s="229"/>
      <c r="L5" s="551" t="s">
        <v>45</v>
      </c>
      <c r="M5" s="551"/>
      <c r="N5" s="551"/>
      <c r="O5" s="551"/>
      <c r="P5" s="551"/>
      <c r="Q5" s="230"/>
    </row>
    <row r="6" spans="1:24">
      <c r="A6" s="54" t="s">
        <v>382</v>
      </c>
      <c r="B6" s="17" t="s">
        <v>23</v>
      </c>
      <c r="C6" s="231" t="s">
        <v>25</v>
      </c>
      <c r="D6" s="25" t="s">
        <v>26</v>
      </c>
      <c r="E6" s="231" t="s">
        <v>28</v>
      </c>
      <c r="F6" s="25" t="s">
        <v>34</v>
      </c>
      <c r="G6" s="25" t="s">
        <v>30</v>
      </c>
      <c r="H6" s="232" t="s">
        <v>32</v>
      </c>
      <c r="I6" s="26"/>
      <c r="J6" s="54" t="s">
        <v>382</v>
      </c>
      <c r="K6" s="17" t="s">
        <v>23</v>
      </c>
      <c r="L6" s="231" t="s">
        <v>25</v>
      </c>
      <c r="M6" s="25" t="s">
        <v>26</v>
      </c>
      <c r="N6" s="231" t="s">
        <v>28</v>
      </c>
      <c r="O6" s="25" t="s">
        <v>34</v>
      </c>
      <c r="P6" s="25" t="s">
        <v>30</v>
      </c>
      <c r="Q6" s="232" t="s">
        <v>32</v>
      </c>
    </row>
    <row r="7" spans="1:24">
      <c r="A7" s="175"/>
      <c r="B7" s="173" t="s">
        <v>24</v>
      </c>
      <c r="C7" s="63" t="s">
        <v>24</v>
      </c>
      <c r="D7" s="63" t="s">
        <v>27</v>
      </c>
      <c r="E7" s="63" t="s">
        <v>29</v>
      </c>
      <c r="F7" s="63" t="s">
        <v>33</v>
      </c>
      <c r="G7" s="63" t="s">
        <v>57</v>
      </c>
      <c r="H7" s="174" t="s">
        <v>0</v>
      </c>
      <c r="I7" s="26"/>
      <c r="J7" s="175"/>
      <c r="K7" s="173" t="s">
        <v>24</v>
      </c>
      <c r="L7" s="63" t="s">
        <v>24</v>
      </c>
      <c r="M7" s="63" t="s">
        <v>27</v>
      </c>
      <c r="N7" s="63" t="s">
        <v>56</v>
      </c>
      <c r="O7" s="63" t="s">
        <v>33</v>
      </c>
      <c r="P7" s="63" t="s">
        <v>57</v>
      </c>
      <c r="Q7" s="174" t="s">
        <v>0</v>
      </c>
    </row>
    <row r="8" spans="1:24">
      <c r="A8" s="336" t="s">
        <v>387</v>
      </c>
      <c r="B8" s="378" t="s">
        <v>396</v>
      </c>
      <c r="C8" s="378" t="s">
        <v>396</v>
      </c>
      <c r="D8" s="378" t="s">
        <v>396</v>
      </c>
      <c r="E8" s="378" t="s">
        <v>396</v>
      </c>
      <c r="F8" s="378" t="s">
        <v>396</v>
      </c>
      <c r="G8" s="378" t="s">
        <v>396</v>
      </c>
      <c r="H8" s="378" t="s">
        <v>396</v>
      </c>
      <c r="I8" s="26"/>
      <c r="J8" s="358"/>
      <c r="K8" s="359"/>
      <c r="L8" s="54"/>
      <c r="M8" s="54"/>
      <c r="N8" s="54"/>
      <c r="O8" s="54"/>
      <c r="P8" s="54"/>
      <c r="Q8" s="65"/>
    </row>
    <row r="9" spans="1:24">
      <c r="A9" s="336" t="s">
        <v>388</v>
      </c>
      <c r="B9" s="378" t="s">
        <v>396</v>
      </c>
      <c r="C9" s="378" t="s">
        <v>396</v>
      </c>
      <c r="D9" s="378" t="s">
        <v>396</v>
      </c>
      <c r="E9" s="378" t="s">
        <v>396</v>
      </c>
      <c r="F9" s="378" t="s">
        <v>396</v>
      </c>
      <c r="G9" s="378" t="s">
        <v>396</v>
      </c>
      <c r="H9" s="378" t="s">
        <v>396</v>
      </c>
      <c r="I9" s="26"/>
      <c r="J9" s="358"/>
      <c r="K9" s="359"/>
      <c r="L9" s="54"/>
      <c r="M9" s="54"/>
      <c r="N9" s="54"/>
      <c r="O9" s="54"/>
      <c r="P9" s="54"/>
      <c r="Q9" s="65"/>
    </row>
    <row r="10" spans="1:24">
      <c r="A10" s="336" t="s">
        <v>389</v>
      </c>
      <c r="B10" s="378"/>
      <c r="C10" s="378"/>
      <c r="D10" s="378"/>
      <c r="E10" s="388"/>
      <c r="F10" s="383"/>
      <c r="G10" s="389"/>
      <c r="H10" s="378"/>
      <c r="I10" s="26"/>
      <c r="J10" s="358"/>
      <c r="K10" s="359"/>
      <c r="L10" s="54"/>
      <c r="M10" s="54"/>
      <c r="N10" s="54"/>
      <c r="O10" s="54"/>
      <c r="P10" s="54"/>
      <c r="Q10" s="65"/>
    </row>
    <row r="11" spans="1:24">
      <c r="A11" s="336" t="s">
        <v>390</v>
      </c>
      <c r="B11" s="381">
        <v>45.5</v>
      </c>
      <c r="C11" s="381">
        <v>45.5</v>
      </c>
      <c r="D11" s="378">
        <v>1500</v>
      </c>
      <c r="E11" s="388">
        <f>(C11*D11)/1000</f>
        <v>68.25</v>
      </c>
      <c r="F11" s="383">
        <v>5</v>
      </c>
      <c r="G11" s="389">
        <f>(E11*F11*1000)/1000000</f>
        <v>0.34125</v>
      </c>
      <c r="H11" s="378">
        <v>2</v>
      </c>
      <c r="I11" s="26"/>
      <c r="J11" s="358"/>
      <c r="K11" s="359"/>
      <c r="L11" s="54"/>
      <c r="M11" s="54"/>
      <c r="N11" s="54"/>
      <c r="O11" s="54"/>
      <c r="P11" s="54"/>
      <c r="Q11" s="65"/>
    </row>
    <row r="12" spans="1:24" ht="21">
      <c r="A12" s="336" t="s">
        <v>391</v>
      </c>
      <c r="B12" s="378" t="s">
        <v>396</v>
      </c>
      <c r="C12" s="378" t="s">
        <v>396</v>
      </c>
      <c r="D12" s="378" t="s">
        <v>396</v>
      </c>
      <c r="E12" s="378" t="s">
        <v>396</v>
      </c>
      <c r="F12" s="378" t="s">
        <v>396</v>
      </c>
      <c r="G12" s="378" t="s">
        <v>396</v>
      </c>
      <c r="H12" s="378" t="s">
        <v>396</v>
      </c>
      <c r="I12" s="26"/>
      <c r="J12" s="178"/>
      <c r="K12" s="57"/>
      <c r="L12" s="57"/>
      <c r="M12" s="57"/>
      <c r="N12" s="57"/>
      <c r="O12" s="57"/>
      <c r="P12" s="267"/>
      <c r="Q12" s="57"/>
      <c r="T12" s="114"/>
      <c r="U12" s="272"/>
      <c r="V12" s="272"/>
      <c r="W12" s="272"/>
      <c r="X12" s="272"/>
    </row>
    <row r="13" spans="1:24" ht="21">
      <c r="A13" s="336" t="s">
        <v>392</v>
      </c>
      <c r="B13" s="378" t="s">
        <v>396</v>
      </c>
      <c r="C13" s="378" t="s">
        <v>396</v>
      </c>
      <c r="D13" s="378" t="s">
        <v>396</v>
      </c>
      <c r="E13" s="378" t="s">
        <v>396</v>
      </c>
      <c r="F13" s="378" t="s">
        <v>396</v>
      </c>
      <c r="G13" s="378" t="s">
        <v>396</v>
      </c>
      <c r="H13" s="378" t="s">
        <v>396</v>
      </c>
      <c r="I13" s="26"/>
      <c r="J13" s="49"/>
      <c r="K13" s="57"/>
      <c r="L13" s="57"/>
      <c r="M13" s="57"/>
      <c r="N13" s="57"/>
      <c r="O13" s="57"/>
      <c r="P13" s="267"/>
      <c r="Q13" s="57"/>
      <c r="T13" s="114"/>
      <c r="U13" s="272"/>
      <c r="V13" s="272"/>
      <c r="W13" s="272"/>
      <c r="X13" s="272"/>
    </row>
    <row r="14" spans="1:24" ht="21">
      <c r="A14" s="336" t="s">
        <v>393</v>
      </c>
      <c r="B14" s="378" t="s">
        <v>396</v>
      </c>
      <c r="C14" s="378" t="s">
        <v>396</v>
      </c>
      <c r="D14" s="378" t="s">
        <v>396</v>
      </c>
      <c r="E14" s="378" t="s">
        <v>396</v>
      </c>
      <c r="F14" s="378" t="s">
        <v>396</v>
      </c>
      <c r="G14" s="378" t="s">
        <v>396</v>
      </c>
      <c r="H14" s="378" t="s">
        <v>396</v>
      </c>
      <c r="I14" s="26"/>
      <c r="J14" s="178"/>
      <c r="K14" s="57"/>
      <c r="L14" s="57"/>
      <c r="M14" s="57"/>
      <c r="N14" s="57"/>
      <c r="O14" s="57"/>
      <c r="P14" s="267"/>
      <c r="Q14" s="57"/>
      <c r="T14" s="114"/>
      <c r="U14" s="272"/>
      <c r="V14" s="272"/>
      <c r="W14" s="272"/>
      <c r="X14" s="272"/>
    </row>
    <row r="15" spans="1:24" ht="21">
      <c r="A15" s="336" t="s">
        <v>394</v>
      </c>
      <c r="B15" s="378" t="s">
        <v>396</v>
      </c>
      <c r="C15" s="378" t="s">
        <v>396</v>
      </c>
      <c r="D15" s="378" t="s">
        <v>396</v>
      </c>
      <c r="E15" s="378" t="s">
        <v>396</v>
      </c>
      <c r="F15" s="378" t="s">
        <v>396</v>
      </c>
      <c r="G15" s="378" t="s">
        <v>396</v>
      </c>
      <c r="H15" s="378" t="s">
        <v>396</v>
      </c>
      <c r="I15" s="26"/>
      <c r="J15" s="49"/>
      <c r="K15" s="57"/>
      <c r="L15" s="57"/>
      <c r="M15" s="57"/>
      <c r="N15" s="57"/>
      <c r="O15" s="57"/>
      <c r="P15" s="267"/>
      <c r="Q15" s="57"/>
      <c r="T15" s="114"/>
      <c r="U15" s="272"/>
      <c r="V15" s="272"/>
      <c r="W15" s="272"/>
      <c r="X15" s="272"/>
    </row>
    <row r="16" spans="1:24" ht="21">
      <c r="A16" s="376"/>
      <c r="B16" s="86"/>
      <c r="C16" s="86"/>
      <c r="D16" s="86"/>
      <c r="E16" s="390"/>
      <c r="F16" s="86"/>
      <c r="G16" s="391"/>
      <c r="H16" s="379"/>
      <c r="I16" s="26"/>
      <c r="J16" s="62"/>
      <c r="K16" s="33"/>
      <c r="L16" s="33"/>
      <c r="M16" s="33"/>
      <c r="N16" s="33"/>
      <c r="O16" s="33"/>
      <c r="P16" s="268"/>
      <c r="Q16" s="266"/>
      <c r="X16" s="112"/>
    </row>
    <row r="17" spans="1:17">
      <c r="A17" s="377" t="s">
        <v>1</v>
      </c>
      <c r="B17" s="392">
        <f>SUM(B8:B16)</f>
        <v>45.5</v>
      </c>
      <c r="C17" s="392">
        <f>SUM(C10:C16)</f>
        <v>45.5</v>
      </c>
      <c r="D17" s="380">
        <f>SUM(D8:D15)</f>
        <v>1500</v>
      </c>
      <c r="E17" s="392">
        <f>SUM(E8:E16)</f>
        <v>68.25</v>
      </c>
      <c r="F17" s="87">
        <f>AVERAGE(F10:F16)</f>
        <v>5</v>
      </c>
      <c r="G17" s="393">
        <f>SUM(G8:G16)</f>
        <v>0.34125</v>
      </c>
      <c r="H17" s="380">
        <f>SUM(H8:H16)</f>
        <v>2</v>
      </c>
      <c r="I17" s="23"/>
      <c r="J17" s="71" t="s">
        <v>1</v>
      </c>
      <c r="K17" s="73"/>
      <c r="L17" s="73"/>
      <c r="M17" s="73"/>
      <c r="N17" s="73"/>
      <c r="O17" s="73"/>
      <c r="P17" s="269"/>
      <c r="Q17" s="73"/>
    </row>
  </sheetData>
  <mergeCells count="4">
    <mergeCell ref="A1:Q1"/>
    <mergeCell ref="A2:Q2"/>
    <mergeCell ref="C5:G5"/>
    <mergeCell ref="L5:P5"/>
  </mergeCells>
  <pageMargins left="0.7" right="0.7" top="0.75" bottom="0.75" header="0.3" footer="0.3"/>
  <pageSetup paperSize="9"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5511-E05B-4E84-9055-E3C784B1411B}">
  <dimension ref="A1:Q15"/>
  <sheetViews>
    <sheetView workbookViewId="0">
      <selection activeCell="J18" sqref="J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295</v>
      </c>
    </row>
    <row r="7" spans="1:17" ht="18.75" customHeight="1">
      <c r="A7" s="25"/>
      <c r="B7" s="229"/>
      <c r="C7" s="551" t="s">
        <v>176</v>
      </c>
      <c r="D7" s="551"/>
      <c r="E7" s="551"/>
      <c r="F7" s="551"/>
      <c r="G7" s="551"/>
      <c r="H7" s="230"/>
      <c r="J7" s="25"/>
      <c r="K7" s="550" t="s">
        <v>177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62"/>
      <c r="B14" s="33"/>
      <c r="C14" s="33"/>
      <c r="D14" s="33"/>
      <c r="E14" s="33"/>
      <c r="F14" s="33"/>
      <c r="G14" s="33"/>
      <c r="H14" s="266"/>
      <c r="J14" s="257"/>
      <c r="K14" s="257"/>
      <c r="L14" s="257"/>
      <c r="M14" s="257"/>
      <c r="N14" s="257"/>
      <c r="O14" s="257"/>
      <c r="P14" s="257"/>
      <c r="Q14" s="25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5"/>
      <c r="L15" s="245"/>
      <c r="M15" s="245"/>
      <c r="N15" s="245"/>
      <c r="O15" s="245"/>
      <c r="P15" s="245"/>
      <c r="Q15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24"/>
  <sheetViews>
    <sheetView view="pageBreakPreview" topLeftCell="B1" zoomScale="110" zoomScaleNormal="100" zoomScaleSheetLayoutView="110" workbookViewId="0">
      <selection activeCell="F19" sqref="F19"/>
    </sheetView>
  </sheetViews>
  <sheetFormatPr defaultColWidth="9.125" defaultRowHeight="22.5" customHeight="1"/>
  <cols>
    <col min="1" max="1" width="12.875" style="26" customWidth="1"/>
    <col min="2" max="2" width="14.875" style="26" customWidth="1"/>
    <col min="3" max="3" width="18" style="26" customWidth="1"/>
    <col min="4" max="4" width="13.875" style="26" customWidth="1"/>
    <col min="5" max="5" width="12.625" style="26" customWidth="1"/>
    <col min="6" max="7" width="12.375" style="26" customWidth="1"/>
    <col min="8" max="8" width="12.25" style="26" customWidth="1"/>
    <col min="9" max="9" width="19.875" style="26" customWidth="1"/>
    <col min="10" max="10" width="12" style="26" customWidth="1"/>
    <col min="11" max="11" width="16.25" style="26" customWidth="1"/>
    <col min="12" max="12" width="11.375" style="26" customWidth="1"/>
    <col min="13" max="13" width="11" style="26" customWidth="1"/>
    <col min="14" max="14" width="12.625" style="26" customWidth="1"/>
    <col min="15" max="15" width="11" style="26" customWidth="1"/>
    <col min="16" max="16" width="22.625" style="26" customWidth="1"/>
    <col min="17" max="17" width="7.875" style="26" hidden="1" customWidth="1"/>
    <col min="18" max="16384" width="9.125" style="26"/>
  </cols>
  <sheetData>
    <row r="1" spans="1:16" s="18" customFormat="1" ht="22.5" customHeight="1">
      <c r="A1" s="18" t="s">
        <v>2</v>
      </c>
      <c r="B1" s="18" t="s">
        <v>13</v>
      </c>
      <c r="K1" s="167"/>
      <c r="L1" s="167"/>
      <c r="M1" s="167"/>
      <c r="N1" s="167"/>
      <c r="O1" s="167"/>
    </row>
    <row r="2" spans="1:16" s="80" customFormat="1" ht="21" customHeight="1">
      <c r="A2" s="496" t="s">
        <v>365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</row>
    <row r="3" spans="1:16" s="79" customFormat="1" ht="21" customHeight="1">
      <c r="A3" s="497" t="s">
        <v>446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</row>
    <row r="4" spans="1:16" s="23" customFormat="1" ht="22.5" customHeight="1">
      <c r="B4" s="24"/>
      <c r="C4" s="24"/>
      <c r="D4" s="24"/>
      <c r="G4" s="16"/>
      <c r="H4" s="16"/>
      <c r="I4" s="16"/>
      <c r="J4" s="16"/>
      <c r="K4" s="22"/>
      <c r="L4" s="22"/>
      <c r="M4" s="22"/>
      <c r="N4" s="22"/>
      <c r="O4" s="22"/>
    </row>
    <row r="5" spans="1:16" ht="22.5" customHeight="1">
      <c r="A5" s="23"/>
      <c r="B5" s="23"/>
      <c r="H5" s="23"/>
      <c r="K5" s="168"/>
      <c r="L5" s="74"/>
      <c r="M5" s="74"/>
      <c r="N5" s="74"/>
      <c r="O5" s="74"/>
      <c r="P5" s="172" t="s">
        <v>17</v>
      </c>
    </row>
    <row r="6" spans="1:16" s="77" customFormat="1" ht="22.5" customHeight="1">
      <c r="A6" s="498" t="s">
        <v>69</v>
      </c>
      <c r="B6" s="501" t="s">
        <v>382</v>
      </c>
      <c r="C6" s="307" t="s">
        <v>15</v>
      </c>
      <c r="D6" s="504" t="s">
        <v>46</v>
      </c>
      <c r="E6" s="505"/>
      <c r="F6" s="505"/>
      <c r="G6" s="505"/>
      <c r="H6" s="505"/>
      <c r="I6" s="505"/>
      <c r="J6" s="505"/>
      <c r="K6" s="505"/>
      <c r="L6" s="505"/>
      <c r="M6" s="505"/>
      <c r="N6" s="506"/>
      <c r="O6" s="307"/>
      <c r="P6" s="306" t="s">
        <v>15</v>
      </c>
    </row>
    <row r="7" spans="1:16" s="77" customFormat="1" ht="22.5" customHeight="1">
      <c r="A7" s="499"/>
      <c r="B7" s="502"/>
      <c r="C7" s="309" t="s">
        <v>16</v>
      </c>
      <c r="D7" s="507" t="s">
        <v>18</v>
      </c>
      <c r="E7" s="508"/>
      <c r="F7" s="508"/>
      <c r="G7" s="508"/>
      <c r="H7" s="508"/>
      <c r="I7" s="508"/>
      <c r="J7" s="509"/>
      <c r="K7" s="510" t="s">
        <v>354</v>
      </c>
      <c r="L7" s="507" t="s">
        <v>355</v>
      </c>
      <c r="M7" s="512"/>
      <c r="N7" s="513" t="s">
        <v>356</v>
      </c>
      <c r="O7" s="310" t="s">
        <v>357</v>
      </c>
      <c r="P7" s="308" t="s">
        <v>37</v>
      </c>
    </row>
    <row r="8" spans="1:16" s="77" customFormat="1" ht="22.5" customHeight="1">
      <c r="A8" s="500"/>
      <c r="B8" s="503"/>
      <c r="C8" s="311" t="s">
        <v>362</v>
      </c>
      <c r="D8" s="312" t="s">
        <v>19</v>
      </c>
      <c r="E8" s="313" t="s">
        <v>20</v>
      </c>
      <c r="F8" s="314" t="s">
        <v>21</v>
      </c>
      <c r="G8" s="314" t="s">
        <v>22</v>
      </c>
      <c r="H8" s="313" t="s">
        <v>358</v>
      </c>
      <c r="I8" s="315" t="s">
        <v>359</v>
      </c>
      <c r="J8" s="315" t="s">
        <v>360</v>
      </c>
      <c r="K8" s="511"/>
      <c r="L8" s="313" t="s">
        <v>118</v>
      </c>
      <c r="M8" s="317" t="s">
        <v>119</v>
      </c>
      <c r="N8" s="514"/>
      <c r="O8" s="317"/>
      <c r="P8" s="316" t="s">
        <v>361</v>
      </c>
    </row>
    <row r="9" spans="1:16" s="77" customFormat="1" ht="22.5" customHeight="1">
      <c r="A9" s="325">
        <v>1</v>
      </c>
      <c r="B9" s="326" t="s">
        <v>387</v>
      </c>
      <c r="C9" s="431">
        <v>1671</v>
      </c>
      <c r="D9" s="432" t="s">
        <v>396</v>
      </c>
      <c r="E9" s="422">
        <v>1389.25</v>
      </c>
      <c r="F9" s="418">
        <v>237.75</v>
      </c>
      <c r="G9" s="441">
        <v>11</v>
      </c>
      <c r="H9" s="444">
        <v>6.75</v>
      </c>
      <c r="I9" s="432" t="s">
        <v>396</v>
      </c>
      <c r="J9" s="358" t="s">
        <v>396</v>
      </c>
      <c r="K9" s="433">
        <f>SUM(E9:J9)</f>
        <v>1644.75</v>
      </c>
      <c r="L9" s="434">
        <v>0.05</v>
      </c>
      <c r="M9" s="434">
        <v>8</v>
      </c>
      <c r="N9" s="433">
        <f>SUM(L9:M9)</f>
        <v>8.0500000000000007</v>
      </c>
      <c r="O9" s="433">
        <f>SUM(N9,K9)</f>
        <v>1652.8</v>
      </c>
      <c r="P9" s="433">
        <f>C9-(K9+N9)</f>
        <v>18.200000000000045</v>
      </c>
    </row>
    <row r="10" spans="1:16" s="77" customFormat="1" ht="22.5" customHeight="1">
      <c r="A10" s="327">
        <v>2</v>
      </c>
      <c r="B10" s="328" t="s">
        <v>388</v>
      </c>
      <c r="C10" s="435">
        <v>1412</v>
      </c>
      <c r="D10" s="432" t="s">
        <v>396</v>
      </c>
      <c r="E10" s="424">
        <v>1102.75</v>
      </c>
      <c r="F10" s="416">
        <v>258.5</v>
      </c>
      <c r="G10" s="441">
        <v>12</v>
      </c>
      <c r="H10" s="383">
        <v>11.25</v>
      </c>
      <c r="I10" s="432" t="s">
        <v>396</v>
      </c>
      <c r="J10" s="56" t="s">
        <v>396</v>
      </c>
      <c r="K10" s="433">
        <f t="shared" ref="K10:K18" si="0">SUM(E10:J10)</f>
        <v>1384.5</v>
      </c>
      <c r="L10" s="436">
        <v>0.09</v>
      </c>
      <c r="M10" s="436">
        <v>8</v>
      </c>
      <c r="N10" s="433">
        <f t="shared" ref="N10:N18" si="1">SUM(L10:M10)</f>
        <v>8.09</v>
      </c>
      <c r="O10" s="433">
        <f t="shared" ref="O10:O16" si="2">SUM(N10,K10)</f>
        <v>1392.59</v>
      </c>
      <c r="P10" s="433">
        <f t="shared" ref="P10:P16" si="3">C10-(K10+N10)</f>
        <v>19.410000000000082</v>
      </c>
    </row>
    <row r="11" spans="1:16" s="77" customFormat="1" ht="22.5" customHeight="1">
      <c r="A11" s="327">
        <v>3</v>
      </c>
      <c r="B11" s="326" t="s">
        <v>389</v>
      </c>
      <c r="C11" s="435">
        <v>9409</v>
      </c>
      <c r="D11" s="432" t="s">
        <v>396</v>
      </c>
      <c r="E11" s="424">
        <v>7582</v>
      </c>
      <c r="F11" s="416">
        <v>1404.25</v>
      </c>
      <c r="G11" s="441">
        <v>39</v>
      </c>
      <c r="H11" s="383">
        <v>17.5</v>
      </c>
      <c r="I11" s="432" t="s">
        <v>396</v>
      </c>
      <c r="J11" s="56" t="s">
        <v>396</v>
      </c>
      <c r="K11" s="433">
        <f t="shared" si="0"/>
        <v>9042.75</v>
      </c>
      <c r="L11" s="436">
        <v>0.08</v>
      </c>
      <c r="M11" s="436">
        <v>35</v>
      </c>
      <c r="N11" s="433">
        <f t="shared" si="1"/>
        <v>35.08</v>
      </c>
      <c r="O11" s="433">
        <f t="shared" si="2"/>
        <v>9077.83</v>
      </c>
      <c r="P11" s="433">
        <f t="shared" si="3"/>
        <v>331.17000000000007</v>
      </c>
    </row>
    <row r="12" spans="1:16" s="77" customFormat="1" ht="22.5" customHeight="1">
      <c r="A12" s="327">
        <v>4</v>
      </c>
      <c r="B12" s="328" t="s">
        <v>390</v>
      </c>
      <c r="C12" s="435">
        <v>31101</v>
      </c>
      <c r="D12" s="432" t="s">
        <v>396</v>
      </c>
      <c r="E12" s="424">
        <v>27564</v>
      </c>
      <c r="F12" s="416">
        <v>3291.5</v>
      </c>
      <c r="G12" s="441">
        <v>85.5</v>
      </c>
      <c r="H12" s="383">
        <v>17.75</v>
      </c>
      <c r="I12" s="432" t="s">
        <v>396</v>
      </c>
      <c r="J12" s="56" t="s">
        <v>396</v>
      </c>
      <c r="K12" s="433">
        <f t="shared" si="0"/>
        <v>30958.75</v>
      </c>
      <c r="L12" s="436">
        <v>0.89</v>
      </c>
      <c r="M12" s="436">
        <v>12</v>
      </c>
      <c r="N12" s="433">
        <f t="shared" si="1"/>
        <v>12.89</v>
      </c>
      <c r="O12" s="433">
        <f t="shared" si="2"/>
        <v>30971.64</v>
      </c>
      <c r="P12" s="433">
        <f t="shared" si="3"/>
        <v>129.36000000000058</v>
      </c>
    </row>
    <row r="13" spans="1:16" s="77" customFormat="1" ht="22.5" customHeight="1">
      <c r="A13" s="327">
        <v>5</v>
      </c>
      <c r="B13" s="328" t="s">
        <v>391</v>
      </c>
      <c r="C13" s="435">
        <v>2571</v>
      </c>
      <c r="D13" s="432" t="s">
        <v>396</v>
      </c>
      <c r="E13" s="424">
        <v>1769</v>
      </c>
      <c r="F13" s="416">
        <v>456.75</v>
      </c>
      <c r="G13" s="441">
        <v>18</v>
      </c>
      <c r="H13" s="383">
        <v>13.75</v>
      </c>
      <c r="I13" s="432" t="s">
        <v>396</v>
      </c>
      <c r="J13" s="360" t="s">
        <v>396</v>
      </c>
      <c r="K13" s="433">
        <f t="shared" si="0"/>
        <v>2257.5</v>
      </c>
      <c r="L13" s="436">
        <v>0.22</v>
      </c>
      <c r="M13" s="436">
        <v>26</v>
      </c>
      <c r="N13" s="433">
        <f t="shared" si="1"/>
        <v>26.22</v>
      </c>
      <c r="O13" s="433">
        <f t="shared" si="2"/>
        <v>2283.7199999999998</v>
      </c>
      <c r="P13" s="433">
        <f t="shared" si="3"/>
        <v>287.2800000000002</v>
      </c>
    </row>
    <row r="14" spans="1:16" s="77" customFormat="1" ht="22.5" customHeight="1">
      <c r="A14" s="327">
        <v>6</v>
      </c>
      <c r="B14" s="328" t="s">
        <v>392</v>
      </c>
      <c r="C14" s="435">
        <v>648</v>
      </c>
      <c r="D14" s="432" t="s">
        <v>396</v>
      </c>
      <c r="E14" s="424">
        <v>256.25</v>
      </c>
      <c r="F14" s="416">
        <v>356</v>
      </c>
      <c r="G14" s="441">
        <v>16</v>
      </c>
      <c r="H14" s="383">
        <v>15.75</v>
      </c>
      <c r="I14" s="432" t="s">
        <v>396</v>
      </c>
      <c r="J14" s="56" t="s">
        <v>396</v>
      </c>
      <c r="K14" s="433">
        <f t="shared" si="0"/>
        <v>644</v>
      </c>
      <c r="L14" s="436">
        <v>0.4</v>
      </c>
      <c r="M14" s="436">
        <v>10</v>
      </c>
      <c r="N14" s="433">
        <f t="shared" si="1"/>
        <v>10.4</v>
      </c>
      <c r="O14" s="433">
        <f t="shared" si="2"/>
        <v>654.4</v>
      </c>
      <c r="P14" s="433">
        <f t="shared" si="3"/>
        <v>-6.3999999999999773</v>
      </c>
    </row>
    <row r="15" spans="1:16" ht="22.5" customHeight="1">
      <c r="A15" s="327">
        <v>7</v>
      </c>
      <c r="B15" s="328" t="s">
        <v>393</v>
      </c>
      <c r="C15" s="435">
        <v>581</v>
      </c>
      <c r="D15" s="432" t="s">
        <v>396</v>
      </c>
      <c r="E15" s="424">
        <v>310</v>
      </c>
      <c r="F15" s="416">
        <v>152.5</v>
      </c>
      <c r="G15" s="441">
        <v>11</v>
      </c>
      <c r="H15" s="383">
        <v>8.75</v>
      </c>
      <c r="I15" s="432" t="s">
        <v>396</v>
      </c>
      <c r="J15" s="56" t="s">
        <v>396</v>
      </c>
      <c r="K15" s="433">
        <f t="shared" si="0"/>
        <v>482.25</v>
      </c>
      <c r="L15" s="436">
        <v>0.06</v>
      </c>
      <c r="M15" s="436">
        <v>12</v>
      </c>
      <c r="N15" s="433">
        <f t="shared" si="1"/>
        <v>12.06</v>
      </c>
      <c r="O15" s="433">
        <f t="shared" si="2"/>
        <v>494.31</v>
      </c>
      <c r="P15" s="433">
        <f t="shared" si="3"/>
        <v>86.69</v>
      </c>
    </row>
    <row r="16" spans="1:16" ht="22.5" customHeight="1">
      <c r="A16" s="327">
        <v>8</v>
      </c>
      <c r="B16" s="329" t="s">
        <v>394</v>
      </c>
      <c r="C16" s="435">
        <v>1366</v>
      </c>
      <c r="D16" s="432" t="s">
        <v>396</v>
      </c>
      <c r="E16" s="424">
        <v>452</v>
      </c>
      <c r="F16" s="416">
        <v>326.75</v>
      </c>
      <c r="G16" s="441">
        <v>19</v>
      </c>
      <c r="H16" s="444">
        <v>16.75</v>
      </c>
      <c r="I16" s="432" t="s">
        <v>396</v>
      </c>
      <c r="J16" s="56">
        <v>1</v>
      </c>
      <c r="K16" s="433">
        <f t="shared" si="0"/>
        <v>815.5</v>
      </c>
      <c r="L16" s="436">
        <v>0.08</v>
      </c>
      <c r="M16" s="436">
        <v>15</v>
      </c>
      <c r="N16" s="433">
        <f t="shared" si="1"/>
        <v>15.08</v>
      </c>
      <c r="O16" s="433">
        <f t="shared" si="2"/>
        <v>830.58</v>
      </c>
      <c r="P16" s="433">
        <f t="shared" si="3"/>
        <v>535.41999999999996</v>
      </c>
    </row>
    <row r="17" spans="1:16" ht="22.5" customHeight="1">
      <c r="A17" s="318"/>
      <c r="B17" s="319"/>
      <c r="C17" s="435"/>
      <c r="D17" s="432"/>
      <c r="E17" s="33"/>
      <c r="F17" s="437"/>
      <c r="G17" s="442"/>
      <c r="H17" s="437"/>
      <c r="I17" s="432"/>
      <c r="J17" s="438"/>
      <c r="K17" s="433"/>
      <c r="L17" s="436"/>
      <c r="M17" s="436"/>
      <c r="N17" s="433"/>
      <c r="O17" s="433"/>
      <c r="P17" s="433"/>
    </row>
    <row r="18" spans="1:16" ht="22.5" customHeight="1">
      <c r="A18" s="495" t="s">
        <v>1</v>
      </c>
      <c r="B18" s="495"/>
      <c r="C18" s="439">
        <f t="shared" ref="C18" si="4">SUM(C9:C16)</f>
        <v>48759</v>
      </c>
      <c r="D18" s="432" t="s">
        <v>396</v>
      </c>
      <c r="E18" s="439">
        <f t="shared" ref="E18:H18" si="5">SUM(E9:E16)</f>
        <v>40425.25</v>
      </c>
      <c r="F18" s="445">
        <f>SUM(F9:F17)</f>
        <v>6484</v>
      </c>
      <c r="G18" s="443">
        <f t="shared" si="5"/>
        <v>211.5</v>
      </c>
      <c r="H18" s="445">
        <f t="shared" si="5"/>
        <v>108.25</v>
      </c>
      <c r="I18" s="432" t="s">
        <v>396</v>
      </c>
      <c r="J18" s="439">
        <f t="shared" ref="J18" si="6">SUM(J9:J16)</f>
        <v>1</v>
      </c>
      <c r="K18" s="448">
        <f t="shared" si="0"/>
        <v>47230</v>
      </c>
      <c r="L18" s="440">
        <f>SUM(L9:L16)</f>
        <v>1.87</v>
      </c>
      <c r="M18" s="440">
        <f>SUM(M9:M16)</f>
        <v>126</v>
      </c>
      <c r="N18" s="448">
        <f t="shared" si="1"/>
        <v>127.87</v>
      </c>
      <c r="O18" s="448">
        <f>SUM(O9:O17)</f>
        <v>47357.87</v>
      </c>
      <c r="P18" s="448">
        <f>SUM(P9:P17)</f>
        <v>1401.130000000001</v>
      </c>
    </row>
    <row r="20" spans="1:16" ht="22.5" customHeight="1">
      <c r="B20" s="320" t="s">
        <v>363</v>
      </c>
      <c r="C20" s="79" t="s">
        <v>352</v>
      </c>
      <c r="D20" s="79"/>
    </row>
    <row r="21" spans="1:16" ht="22.5" customHeight="1">
      <c r="B21" s="321"/>
      <c r="C21" s="79" t="s">
        <v>353</v>
      </c>
      <c r="D21" s="79"/>
      <c r="O21" s="74"/>
    </row>
    <row r="24" spans="1:16" ht="22.5" customHeight="1">
      <c r="A24" s="23"/>
    </row>
  </sheetData>
  <mergeCells count="10">
    <mergeCell ref="A18:B18"/>
    <mergeCell ref="A2:P2"/>
    <mergeCell ref="A3:P3"/>
    <mergeCell ref="A6:A8"/>
    <mergeCell ref="B6:B8"/>
    <mergeCell ref="D6:N6"/>
    <mergeCell ref="D7:J7"/>
    <mergeCell ref="K7:K8"/>
    <mergeCell ref="L7:M7"/>
    <mergeCell ref="N7:N8"/>
  </mergeCells>
  <phoneticPr fontId="0" type="noConversion"/>
  <pageMargins left="0.86614173228346458" right="0.19685039370078741" top="0.39370078740157483" bottom="0.39370078740157483" header="0.51181102362204722" footer="0.31496062992125984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45F0-CA79-48F3-99BD-AADA96D61C06}">
  <dimension ref="A1:Q19"/>
  <sheetViews>
    <sheetView topLeftCell="A10" zoomScale="111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296</v>
      </c>
    </row>
    <row r="7" spans="1:17" ht="18.75" customHeight="1">
      <c r="A7" s="25"/>
      <c r="B7" s="229"/>
      <c r="C7" s="551" t="s">
        <v>59</v>
      </c>
      <c r="D7" s="551"/>
      <c r="E7" s="551"/>
      <c r="F7" s="551"/>
      <c r="G7" s="551"/>
      <c r="H7" s="230"/>
      <c r="J7" s="25"/>
      <c r="K7" s="550" t="s">
        <v>178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 t="s">
        <v>447</v>
      </c>
      <c r="C10" s="378" t="s">
        <v>447</v>
      </c>
      <c r="D10" s="378" t="s">
        <v>447</v>
      </c>
      <c r="E10" s="378" t="s">
        <v>447</v>
      </c>
      <c r="F10" s="378" t="s">
        <v>447</v>
      </c>
      <c r="G10" s="378" t="s">
        <v>447</v>
      </c>
      <c r="H10" s="378" t="s">
        <v>447</v>
      </c>
      <c r="J10" s="234" t="s">
        <v>387</v>
      </c>
      <c r="K10" s="378">
        <v>2</v>
      </c>
      <c r="L10" s="378">
        <v>5</v>
      </c>
      <c r="M10" s="378">
        <v>1400</v>
      </c>
      <c r="N10" s="381">
        <f>(L10*M10)/1000</f>
        <v>7</v>
      </c>
      <c r="O10" s="378">
        <v>55</v>
      </c>
      <c r="P10" s="389">
        <f>(N10*O10*1000)/1000000</f>
        <v>0.38500000000000001</v>
      </c>
      <c r="Q10" s="378">
        <v>32</v>
      </c>
    </row>
    <row r="11" spans="1:17">
      <c r="A11" s="176" t="s">
        <v>388</v>
      </c>
      <c r="B11" s="378">
        <v>2</v>
      </c>
      <c r="C11" s="378">
        <v>2</v>
      </c>
      <c r="D11" s="378">
        <v>2000</v>
      </c>
      <c r="E11" s="381">
        <f>(C11*D11)/1000</f>
        <v>4</v>
      </c>
      <c r="F11" s="378">
        <v>5</v>
      </c>
      <c r="G11" s="389">
        <f>(E11*F11*1000)/1000000</f>
        <v>0.02</v>
      </c>
      <c r="H11" s="378">
        <v>11</v>
      </c>
      <c r="J11" s="176" t="s">
        <v>388</v>
      </c>
      <c r="K11" s="378">
        <v>8</v>
      </c>
      <c r="L11" s="378">
        <v>8</v>
      </c>
      <c r="M11" s="378">
        <v>1400</v>
      </c>
      <c r="N11" s="381">
        <f>(L11*M11)/1000</f>
        <v>11.2</v>
      </c>
      <c r="O11" s="378">
        <v>55</v>
      </c>
      <c r="P11" s="389">
        <f>(N11*O11*1000)/1000000</f>
        <v>0.61599999999999999</v>
      </c>
      <c r="Q11" s="378">
        <v>19</v>
      </c>
    </row>
    <row r="12" spans="1:17">
      <c r="A12" s="176" t="s">
        <v>389</v>
      </c>
      <c r="B12" s="378">
        <v>5</v>
      </c>
      <c r="C12" s="378">
        <v>5</v>
      </c>
      <c r="D12" s="378">
        <v>2000</v>
      </c>
      <c r="E12" s="381">
        <f t="shared" ref="E12:E17" si="0">(C12*D12)/1000</f>
        <v>10</v>
      </c>
      <c r="F12" s="378">
        <v>5</v>
      </c>
      <c r="G12" s="389">
        <f t="shared" ref="G12:G17" si="1">(E12*F12*1000)/1000000</f>
        <v>0.05</v>
      </c>
      <c r="H12" s="378">
        <v>52</v>
      </c>
      <c r="J12" s="176" t="s">
        <v>389</v>
      </c>
      <c r="K12" s="378">
        <v>19</v>
      </c>
      <c r="L12" s="378">
        <v>14</v>
      </c>
      <c r="M12" s="378">
        <v>1400</v>
      </c>
      <c r="N12" s="381">
        <f t="shared" ref="N12:N17" si="2">(L12*M12)/1000</f>
        <v>19.600000000000001</v>
      </c>
      <c r="O12" s="378">
        <v>55</v>
      </c>
      <c r="P12" s="389">
        <f t="shared" ref="P12:P17" si="3">(N12*O12*1000)/1000000</f>
        <v>1.0780000000000001</v>
      </c>
      <c r="Q12" s="378">
        <v>72</v>
      </c>
    </row>
    <row r="13" spans="1:17">
      <c r="A13" s="176" t="s">
        <v>390</v>
      </c>
      <c r="B13" s="378">
        <v>5</v>
      </c>
      <c r="C13" s="378">
        <v>5</v>
      </c>
      <c r="D13" s="378">
        <v>2000</v>
      </c>
      <c r="E13" s="381">
        <f t="shared" si="0"/>
        <v>10</v>
      </c>
      <c r="F13" s="378">
        <v>5</v>
      </c>
      <c r="G13" s="389">
        <f t="shared" si="1"/>
        <v>0.05</v>
      </c>
      <c r="H13" s="378">
        <v>64</v>
      </c>
      <c r="J13" s="176" t="s">
        <v>390</v>
      </c>
      <c r="K13" s="378">
        <v>23</v>
      </c>
      <c r="L13" s="378">
        <v>20</v>
      </c>
      <c r="M13" s="378">
        <v>1400</v>
      </c>
      <c r="N13" s="381">
        <f t="shared" si="2"/>
        <v>28</v>
      </c>
      <c r="O13" s="378">
        <v>55</v>
      </c>
      <c r="P13" s="389">
        <f t="shared" si="3"/>
        <v>1.54</v>
      </c>
      <c r="Q13" s="378">
        <v>64</v>
      </c>
    </row>
    <row r="14" spans="1:17">
      <c r="A14" s="176" t="s">
        <v>391</v>
      </c>
      <c r="B14" s="378">
        <v>4</v>
      </c>
      <c r="C14" s="378">
        <v>4</v>
      </c>
      <c r="D14" s="378">
        <v>2000</v>
      </c>
      <c r="E14" s="381">
        <f t="shared" si="0"/>
        <v>8</v>
      </c>
      <c r="F14" s="378">
        <v>5</v>
      </c>
      <c r="G14" s="389">
        <f t="shared" si="1"/>
        <v>0.04</v>
      </c>
      <c r="H14" s="378">
        <v>38</v>
      </c>
      <c r="J14" s="176" t="s">
        <v>391</v>
      </c>
      <c r="K14" s="378">
        <v>5</v>
      </c>
      <c r="L14" s="378">
        <v>7</v>
      </c>
      <c r="M14" s="378">
        <v>1400</v>
      </c>
      <c r="N14" s="381">
        <f t="shared" si="2"/>
        <v>9.8000000000000007</v>
      </c>
      <c r="O14" s="378">
        <v>55</v>
      </c>
      <c r="P14" s="389">
        <f t="shared" si="3"/>
        <v>0.53900000000000003</v>
      </c>
      <c r="Q14" s="378">
        <v>43</v>
      </c>
    </row>
    <row r="15" spans="1:17">
      <c r="A15" s="176" t="s">
        <v>392</v>
      </c>
      <c r="B15" s="378">
        <v>2</v>
      </c>
      <c r="C15" s="378">
        <v>2</v>
      </c>
      <c r="D15" s="378">
        <v>2000</v>
      </c>
      <c r="E15" s="381">
        <f t="shared" si="0"/>
        <v>4</v>
      </c>
      <c r="F15" s="378">
        <v>5</v>
      </c>
      <c r="G15" s="389">
        <f t="shared" si="1"/>
        <v>0.02</v>
      </c>
      <c r="H15" s="378">
        <v>22</v>
      </c>
      <c r="J15" s="176" t="s">
        <v>392</v>
      </c>
      <c r="K15" s="378">
        <v>9</v>
      </c>
      <c r="L15" s="378">
        <v>9</v>
      </c>
      <c r="M15" s="378">
        <v>1400</v>
      </c>
      <c r="N15" s="381">
        <f t="shared" si="2"/>
        <v>12.6</v>
      </c>
      <c r="O15" s="378">
        <v>55</v>
      </c>
      <c r="P15" s="389">
        <f t="shared" si="3"/>
        <v>0.69299999999999995</v>
      </c>
      <c r="Q15" s="378">
        <v>32</v>
      </c>
    </row>
    <row r="16" spans="1:17">
      <c r="A16" s="176" t="s">
        <v>393</v>
      </c>
      <c r="B16" s="378">
        <v>2</v>
      </c>
      <c r="C16" s="378">
        <v>2</v>
      </c>
      <c r="D16" s="378">
        <v>2000</v>
      </c>
      <c r="E16" s="381">
        <f t="shared" si="0"/>
        <v>4</v>
      </c>
      <c r="F16" s="378">
        <v>5</v>
      </c>
      <c r="G16" s="389">
        <f t="shared" si="1"/>
        <v>0.02</v>
      </c>
      <c r="H16" s="378">
        <v>21</v>
      </c>
      <c r="J16" s="176" t="s">
        <v>393</v>
      </c>
      <c r="K16" s="378">
        <v>6</v>
      </c>
      <c r="L16" s="378">
        <v>4</v>
      </c>
      <c r="M16" s="378">
        <v>1400</v>
      </c>
      <c r="N16" s="381">
        <f t="shared" si="2"/>
        <v>5.6</v>
      </c>
      <c r="O16" s="378">
        <v>55</v>
      </c>
      <c r="P16" s="389">
        <f t="shared" si="3"/>
        <v>0.308</v>
      </c>
      <c r="Q16" s="378">
        <v>20</v>
      </c>
    </row>
    <row r="17" spans="1:17">
      <c r="A17" s="176" t="s">
        <v>394</v>
      </c>
      <c r="B17" s="378">
        <v>5</v>
      </c>
      <c r="C17" s="378">
        <v>5</v>
      </c>
      <c r="D17" s="378">
        <v>2000</v>
      </c>
      <c r="E17" s="381">
        <f t="shared" si="0"/>
        <v>10</v>
      </c>
      <c r="F17" s="378">
        <v>5</v>
      </c>
      <c r="G17" s="389">
        <f t="shared" si="1"/>
        <v>0.05</v>
      </c>
      <c r="H17" s="378">
        <v>34</v>
      </c>
      <c r="J17" s="176" t="s">
        <v>394</v>
      </c>
      <c r="K17" s="378">
        <v>6</v>
      </c>
      <c r="L17" s="378">
        <v>6</v>
      </c>
      <c r="M17" s="378">
        <v>1400</v>
      </c>
      <c r="N17" s="381">
        <f t="shared" si="2"/>
        <v>8.4</v>
      </c>
      <c r="O17" s="378">
        <v>55</v>
      </c>
      <c r="P17" s="389">
        <f t="shared" si="3"/>
        <v>0.46200000000000002</v>
      </c>
      <c r="Q17" s="378">
        <v>22</v>
      </c>
    </row>
    <row r="18" spans="1:17">
      <c r="A18" s="62"/>
      <c r="B18" s="86"/>
      <c r="C18" s="86"/>
      <c r="D18" s="86"/>
      <c r="E18" s="384"/>
      <c r="F18" s="86"/>
      <c r="G18" s="391"/>
      <c r="H18" s="379"/>
      <c r="J18" s="257"/>
      <c r="K18" s="86"/>
      <c r="L18" s="86"/>
      <c r="M18" s="86"/>
      <c r="N18" s="384"/>
      <c r="O18" s="86"/>
      <c r="P18" s="391"/>
      <c r="Q18" s="379"/>
    </row>
    <row r="19" spans="1:17" s="23" customFormat="1">
      <c r="A19" s="71" t="s">
        <v>1</v>
      </c>
      <c r="B19" s="380">
        <f>SUM(B10:B18)</f>
        <v>25</v>
      </c>
      <c r="C19" s="380">
        <f>SUM(C10:C18)</f>
        <v>25</v>
      </c>
      <c r="D19" s="380">
        <f>AVERAGE(D10:D18)</f>
        <v>2000</v>
      </c>
      <c r="E19" s="386">
        <f>SUM(E10:E18)</f>
        <v>50</v>
      </c>
      <c r="F19" s="380">
        <f>AVERAGE(F10:F18)</f>
        <v>5</v>
      </c>
      <c r="G19" s="393">
        <f>SUM(G10:G18)</f>
        <v>0.25</v>
      </c>
      <c r="H19" s="380">
        <f>SUM(H10:H18)</f>
        <v>242</v>
      </c>
      <c r="J19" s="63" t="s">
        <v>1</v>
      </c>
      <c r="K19" s="380">
        <f>SUM(K10:K18)</f>
        <v>78</v>
      </c>
      <c r="L19" s="380">
        <f>SUM(L10:L18)</f>
        <v>73</v>
      </c>
      <c r="M19" s="380">
        <f>AVERAGE(M10:M18)</f>
        <v>1400</v>
      </c>
      <c r="N19" s="386">
        <f>SUM(N10:N18)</f>
        <v>102.19999999999999</v>
      </c>
      <c r="O19" s="380">
        <f>AVERAGE(O10:O18)</f>
        <v>55</v>
      </c>
      <c r="P19" s="393">
        <f>SUM(P10:P18)</f>
        <v>5.6209999999999987</v>
      </c>
      <c r="Q19" s="380">
        <f>SUM(Q10:Q18)</f>
        <v>304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EA54-D8E8-4DCA-A394-3A8EF92B4F51}">
  <dimension ref="A1:Q15"/>
  <sheetViews>
    <sheetView workbookViewId="0">
      <selection activeCell="U9" sqref="U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297</v>
      </c>
    </row>
    <row r="7" spans="1:17" ht="18.75" customHeight="1">
      <c r="A7" s="25"/>
      <c r="B7" s="229"/>
      <c r="C7" s="551" t="s">
        <v>179</v>
      </c>
      <c r="D7" s="551"/>
      <c r="E7" s="551"/>
      <c r="F7" s="551"/>
      <c r="G7" s="551"/>
      <c r="H7" s="230"/>
      <c r="J7" s="25"/>
      <c r="K7" s="550" t="s">
        <v>180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62"/>
      <c r="B14" s="33"/>
      <c r="C14" s="33"/>
      <c r="D14" s="33"/>
      <c r="E14" s="33"/>
      <c r="F14" s="33"/>
      <c r="G14" s="33"/>
      <c r="H14" s="266"/>
      <c r="J14" s="257"/>
      <c r="K14" s="257"/>
      <c r="L14" s="257"/>
      <c r="M14" s="257"/>
      <c r="N14" s="257"/>
      <c r="O14" s="257"/>
      <c r="P14" s="257"/>
      <c r="Q14" s="25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5"/>
      <c r="L15" s="245"/>
      <c r="M15" s="245"/>
      <c r="N15" s="245"/>
      <c r="O15" s="245"/>
      <c r="P15" s="245"/>
      <c r="Q15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4635-8A11-4938-84FF-4670429101B2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298</v>
      </c>
    </row>
    <row r="7" spans="1:17" ht="18.75" customHeight="1">
      <c r="A7" s="25"/>
      <c r="B7" s="229"/>
      <c r="C7" s="551" t="s">
        <v>181</v>
      </c>
      <c r="D7" s="551"/>
      <c r="E7" s="551"/>
      <c r="F7" s="551"/>
      <c r="G7" s="551"/>
      <c r="H7" s="230"/>
      <c r="J7" s="25"/>
      <c r="K7" s="550" t="s">
        <v>182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62"/>
      <c r="B14" s="33"/>
      <c r="C14" s="33"/>
      <c r="D14" s="33"/>
      <c r="E14" s="33"/>
      <c r="F14" s="33"/>
      <c r="G14" s="33"/>
      <c r="H14" s="266"/>
      <c r="J14" s="257"/>
      <c r="K14" s="257"/>
      <c r="L14" s="257"/>
      <c r="M14" s="257"/>
      <c r="N14" s="257"/>
      <c r="O14" s="257"/>
      <c r="P14" s="257"/>
      <c r="Q14" s="25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5"/>
      <c r="L15" s="245"/>
      <c r="M15" s="245"/>
      <c r="N15" s="245"/>
      <c r="O15" s="245"/>
      <c r="P15" s="245"/>
      <c r="Q15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2BCB-39FB-4B0D-9046-A0EF182FC7C2}">
  <dimension ref="A1:Q19"/>
  <sheetViews>
    <sheetView topLeftCell="A7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299</v>
      </c>
    </row>
    <row r="7" spans="1:17" ht="18.75" customHeight="1">
      <c r="A7" s="25"/>
      <c r="B7" s="229"/>
      <c r="C7" s="551" t="s">
        <v>183</v>
      </c>
      <c r="D7" s="551"/>
      <c r="E7" s="551"/>
      <c r="F7" s="551"/>
      <c r="G7" s="551"/>
      <c r="H7" s="230"/>
      <c r="J7" s="25"/>
      <c r="K7" s="550" t="s">
        <v>184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/>
      <c r="B10" s="57"/>
      <c r="C10" s="57"/>
      <c r="D10" s="57"/>
      <c r="E10" s="57"/>
      <c r="F10" s="57"/>
      <c r="G10" s="57"/>
      <c r="H10" s="57"/>
      <c r="J10" s="234" t="s">
        <v>387</v>
      </c>
      <c r="K10" s="378">
        <v>10</v>
      </c>
      <c r="L10" s="378">
        <v>10</v>
      </c>
      <c r="M10" s="378">
        <v>1200</v>
      </c>
      <c r="N10" s="388">
        <f>(L10*M10)/1000</f>
        <v>12</v>
      </c>
      <c r="O10" s="378">
        <v>10</v>
      </c>
      <c r="P10" s="389">
        <f>(N10*O10*1000)/1000000</f>
        <v>0.12</v>
      </c>
      <c r="Q10" s="378">
        <v>1</v>
      </c>
    </row>
    <row r="11" spans="1:17">
      <c r="A11" s="176"/>
      <c r="B11" s="57"/>
      <c r="C11" s="57"/>
      <c r="D11" s="57"/>
      <c r="E11" s="57"/>
      <c r="F11" s="57"/>
      <c r="G11" s="57"/>
      <c r="H11" s="57"/>
      <c r="J11" s="176" t="s">
        <v>388</v>
      </c>
      <c r="K11" s="378" t="s">
        <v>396</v>
      </c>
      <c r="L11" s="378" t="s">
        <v>396</v>
      </c>
      <c r="M11" s="378" t="s">
        <v>396</v>
      </c>
      <c r="N11" s="388" t="s">
        <v>396</v>
      </c>
      <c r="O11" s="378" t="s">
        <v>396</v>
      </c>
      <c r="P11" s="389" t="s">
        <v>396</v>
      </c>
      <c r="Q11" s="378" t="s">
        <v>396</v>
      </c>
    </row>
    <row r="12" spans="1:17">
      <c r="A12" s="176"/>
      <c r="B12" s="57"/>
      <c r="C12" s="57"/>
      <c r="D12" s="57"/>
      <c r="E12" s="57"/>
      <c r="F12" s="57"/>
      <c r="G12" s="57"/>
      <c r="H12" s="57"/>
      <c r="J12" s="176" t="s">
        <v>389</v>
      </c>
      <c r="K12" s="378" t="s">
        <v>396</v>
      </c>
      <c r="L12" s="378" t="s">
        <v>396</v>
      </c>
      <c r="M12" s="378" t="s">
        <v>396</v>
      </c>
      <c r="N12" s="388" t="s">
        <v>396</v>
      </c>
      <c r="O12" s="378" t="s">
        <v>396</v>
      </c>
      <c r="P12" s="389" t="s">
        <v>396</v>
      </c>
      <c r="Q12" s="378" t="s">
        <v>396</v>
      </c>
    </row>
    <row r="13" spans="1:17">
      <c r="A13" s="176"/>
      <c r="B13" s="57"/>
      <c r="C13" s="57"/>
      <c r="D13" s="57"/>
      <c r="E13" s="57"/>
      <c r="F13" s="57"/>
      <c r="G13" s="57"/>
      <c r="H13" s="57"/>
      <c r="J13" s="176" t="s">
        <v>390</v>
      </c>
      <c r="K13" s="378" t="s">
        <v>396</v>
      </c>
      <c r="L13" s="378" t="s">
        <v>396</v>
      </c>
      <c r="M13" s="378" t="s">
        <v>396</v>
      </c>
      <c r="N13" s="388" t="s">
        <v>396</v>
      </c>
      <c r="O13" s="378" t="s">
        <v>396</v>
      </c>
      <c r="P13" s="389" t="s">
        <v>396</v>
      </c>
      <c r="Q13" s="378" t="s">
        <v>396</v>
      </c>
    </row>
    <row r="14" spans="1:17">
      <c r="A14" s="176"/>
      <c r="B14" s="183"/>
      <c r="C14" s="183"/>
      <c r="D14" s="183"/>
      <c r="E14" s="183"/>
      <c r="F14" s="183"/>
      <c r="G14" s="183"/>
      <c r="H14" s="266"/>
      <c r="J14" s="176" t="s">
        <v>391</v>
      </c>
      <c r="K14" s="378" t="s">
        <v>396</v>
      </c>
      <c r="L14" s="378" t="s">
        <v>396</v>
      </c>
      <c r="M14" s="378" t="s">
        <v>396</v>
      </c>
      <c r="N14" s="388" t="s">
        <v>396</v>
      </c>
      <c r="O14" s="378" t="s">
        <v>396</v>
      </c>
      <c r="P14" s="389" t="s">
        <v>396</v>
      </c>
      <c r="Q14" s="378" t="s">
        <v>396</v>
      </c>
    </row>
    <row r="15" spans="1:17">
      <c r="A15" s="176"/>
      <c r="B15" s="183"/>
      <c r="C15" s="183"/>
      <c r="D15" s="183"/>
      <c r="E15" s="183"/>
      <c r="F15" s="183"/>
      <c r="G15" s="183"/>
      <c r="H15" s="266"/>
      <c r="J15" s="176" t="s">
        <v>392</v>
      </c>
      <c r="K15" s="378" t="s">
        <v>396</v>
      </c>
      <c r="L15" s="378" t="s">
        <v>396</v>
      </c>
      <c r="M15" s="378" t="s">
        <v>396</v>
      </c>
      <c r="N15" s="388" t="s">
        <v>396</v>
      </c>
      <c r="O15" s="378" t="s">
        <v>396</v>
      </c>
      <c r="P15" s="389" t="s">
        <v>396</v>
      </c>
      <c r="Q15" s="378" t="s">
        <v>396</v>
      </c>
    </row>
    <row r="16" spans="1:17">
      <c r="A16" s="176"/>
      <c r="B16" s="183"/>
      <c r="C16" s="183"/>
      <c r="D16" s="183"/>
      <c r="E16" s="183"/>
      <c r="F16" s="183"/>
      <c r="G16" s="183"/>
      <c r="H16" s="266"/>
      <c r="J16" s="176" t="s">
        <v>393</v>
      </c>
      <c r="K16" s="378" t="s">
        <v>396</v>
      </c>
      <c r="L16" s="378" t="s">
        <v>396</v>
      </c>
      <c r="M16" s="378" t="s">
        <v>396</v>
      </c>
      <c r="N16" s="388" t="s">
        <v>396</v>
      </c>
      <c r="O16" s="378" t="s">
        <v>396</v>
      </c>
      <c r="P16" s="389" t="s">
        <v>396</v>
      </c>
      <c r="Q16" s="378" t="s">
        <v>396</v>
      </c>
    </row>
    <row r="17" spans="1:17">
      <c r="A17" s="176"/>
      <c r="B17" s="183"/>
      <c r="C17" s="183"/>
      <c r="D17" s="183"/>
      <c r="E17" s="183"/>
      <c r="F17" s="183"/>
      <c r="G17" s="183"/>
      <c r="H17" s="266"/>
      <c r="J17" s="176" t="s">
        <v>394</v>
      </c>
      <c r="K17" s="378" t="s">
        <v>396</v>
      </c>
      <c r="L17" s="378" t="s">
        <v>396</v>
      </c>
      <c r="M17" s="378" t="s">
        <v>396</v>
      </c>
      <c r="N17" s="388" t="s">
        <v>396</v>
      </c>
      <c r="O17" s="378" t="s">
        <v>396</v>
      </c>
      <c r="P17" s="389" t="s">
        <v>396</v>
      </c>
      <c r="Q17" s="378" t="s">
        <v>396</v>
      </c>
    </row>
    <row r="18" spans="1:17">
      <c r="A18" s="62"/>
      <c r="B18" s="33"/>
      <c r="C18" s="33"/>
      <c r="D18" s="33"/>
      <c r="E18" s="33"/>
      <c r="F18" s="33"/>
      <c r="G18" s="33"/>
      <c r="H18" s="266"/>
      <c r="J18" s="257"/>
      <c r="K18" s="86"/>
      <c r="L18" s="86"/>
      <c r="M18" s="395"/>
      <c r="N18" s="390"/>
      <c r="O18" s="86"/>
      <c r="P18" s="391"/>
      <c r="Q18" s="379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380">
        <f>SUM(K10:K18)</f>
        <v>10</v>
      </c>
      <c r="L19" s="380">
        <f>SUM(L10:L18)</f>
        <v>10</v>
      </c>
      <c r="M19" s="380">
        <f>AVERAGE(M10:M17)</f>
        <v>1200</v>
      </c>
      <c r="N19" s="392">
        <f>SUM(N10:N18)</f>
        <v>12</v>
      </c>
      <c r="O19" s="380">
        <f>AVERAGE(O10:O17)</f>
        <v>10</v>
      </c>
      <c r="P19" s="393">
        <f>SUM(P10:P18)</f>
        <v>0.12</v>
      </c>
      <c r="Q19" s="380">
        <f>SUM(Q10:Q18)</f>
        <v>1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D22E-0A1C-475F-B555-008BC1AB18C5}">
  <dimension ref="A1:Q19"/>
  <sheetViews>
    <sheetView topLeftCell="A7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300</v>
      </c>
    </row>
    <row r="7" spans="1:17" ht="18.75" customHeight="1">
      <c r="A7" s="401"/>
      <c r="B7" s="402"/>
      <c r="C7" s="555" t="s">
        <v>463</v>
      </c>
      <c r="D7" s="555"/>
      <c r="E7" s="555"/>
      <c r="F7" s="555"/>
      <c r="G7" s="555"/>
      <c r="H7" s="403"/>
      <c r="I7" s="404"/>
      <c r="J7" s="401"/>
      <c r="K7" s="556" t="s">
        <v>185</v>
      </c>
      <c r="L7" s="555"/>
      <c r="M7" s="555"/>
      <c r="N7" s="555"/>
      <c r="O7" s="555"/>
      <c r="P7" s="555"/>
      <c r="Q7" s="557"/>
    </row>
    <row r="8" spans="1:17">
      <c r="A8" s="405" t="s">
        <v>382</v>
      </c>
      <c r="B8" s="406" t="s">
        <v>23</v>
      </c>
      <c r="C8" s="407" t="s">
        <v>25</v>
      </c>
      <c r="D8" s="401" t="s">
        <v>26</v>
      </c>
      <c r="E8" s="407" t="s">
        <v>28</v>
      </c>
      <c r="F8" s="401" t="s">
        <v>34</v>
      </c>
      <c r="G8" s="401" t="s">
        <v>30</v>
      </c>
      <c r="H8" s="408" t="s">
        <v>32</v>
      </c>
      <c r="I8" s="404"/>
      <c r="J8" s="405" t="s">
        <v>382</v>
      </c>
      <c r="K8" s="405" t="s">
        <v>23</v>
      </c>
      <c r="L8" s="405" t="s">
        <v>25</v>
      </c>
      <c r="M8" s="405" t="s">
        <v>26</v>
      </c>
      <c r="N8" s="409" t="s">
        <v>28</v>
      </c>
      <c r="O8" s="405" t="s">
        <v>34</v>
      </c>
      <c r="P8" s="405" t="s">
        <v>30</v>
      </c>
      <c r="Q8" s="409" t="s">
        <v>32</v>
      </c>
    </row>
    <row r="9" spans="1:17">
      <c r="A9" s="410"/>
      <c r="B9" s="411" t="s">
        <v>24</v>
      </c>
      <c r="C9" s="374" t="s">
        <v>24</v>
      </c>
      <c r="D9" s="374" t="s">
        <v>27</v>
      </c>
      <c r="E9" s="374" t="s">
        <v>29</v>
      </c>
      <c r="F9" s="374" t="s">
        <v>33</v>
      </c>
      <c r="G9" s="374" t="s">
        <v>31</v>
      </c>
      <c r="H9" s="412" t="s">
        <v>0</v>
      </c>
      <c r="I9" s="404"/>
      <c r="J9" s="410"/>
      <c r="K9" s="374" t="s">
        <v>24</v>
      </c>
      <c r="L9" s="374" t="s">
        <v>24</v>
      </c>
      <c r="M9" s="374" t="s">
        <v>27</v>
      </c>
      <c r="N9" s="374" t="s">
        <v>29</v>
      </c>
      <c r="O9" s="374" t="s">
        <v>33</v>
      </c>
      <c r="P9" s="374" t="s">
        <v>31</v>
      </c>
      <c r="Q9" s="374" t="s">
        <v>0</v>
      </c>
    </row>
    <row r="10" spans="1:17">
      <c r="A10" s="413" t="s">
        <v>387</v>
      </c>
      <c r="B10" s="378" t="s">
        <v>396</v>
      </c>
      <c r="C10" s="378" t="s">
        <v>396</v>
      </c>
      <c r="D10" s="378" t="s">
        <v>396</v>
      </c>
      <c r="E10" s="378" t="s">
        <v>396</v>
      </c>
      <c r="F10" s="378" t="s">
        <v>396</v>
      </c>
      <c r="G10" s="378" t="s">
        <v>396</v>
      </c>
      <c r="H10" s="378" t="s">
        <v>396</v>
      </c>
      <c r="J10" s="413" t="s">
        <v>387</v>
      </c>
      <c r="K10" s="414"/>
      <c r="L10" s="414"/>
      <c r="M10" s="414"/>
      <c r="N10" s="414"/>
      <c r="O10" s="414"/>
      <c r="P10" s="414"/>
      <c r="Q10" s="414"/>
    </row>
    <row r="11" spans="1:17">
      <c r="A11" s="415" t="s">
        <v>388</v>
      </c>
      <c r="B11" s="378" t="s">
        <v>396</v>
      </c>
      <c r="C11" s="378" t="s">
        <v>396</v>
      </c>
      <c r="D11" s="378" t="s">
        <v>396</v>
      </c>
      <c r="E11" s="378" t="s">
        <v>396</v>
      </c>
      <c r="F11" s="378" t="s">
        <v>396</v>
      </c>
      <c r="G11" s="378" t="s">
        <v>396</v>
      </c>
      <c r="H11" s="378" t="s">
        <v>396</v>
      </c>
      <c r="J11" s="415" t="s">
        <v>388</v>
      </c>
      <c r="K11" s="416"/>
      <c r="L11" s="416"/>
      <c r="M11" s="414"/>
      <c r="N11" s="414"/>
      <c r="O11" s="416"/>
      <c r="P11" s="414"/>
      <c r="Q11" s="416"/>
    </row>
    <row r="12" spans="1:17">
      <c r="A12" s="415" t="s">
        <v>389</v>
      </c>
      <c r="B12" s="378">
        <v>2</v>
      </c>
      <c r="C12" s="378">
        <v>2</v>
      </c>
      <c r="D12" s="378">
        <v>1200</v>
      </c>
      <c r="E12" s="381">
        <f>(C12*D12)/1000</f>
        <v>2.4</v>
      </c>
      <c r="F12" s="378">
        <v>15</v>
      </c>
      <c r="G12" s="389">
        <f>(E12*F12*1000)/1000000</f>
        <v>3.5999999999999997E-2</v>
      </c>
      <c r="H12" s="378">
        <v>55</v>
      </c>
      <c r="J12" s="415" t="s">
        <v>389</v>
      </c>
      <c r="K12" s="416"/>
      <c r="L12" s="416"/>
      <c r="M12" s="414"/>
      <c r="N12" s="414"/>
      <c r="O12" s="416"/>
      <c r="P12" s="414"/>
      <c r="Q12" s="416"/>
    </row>
    <row r="13" spans="1:17">
      <c r="A13" s="415" t="s">
        <v>390</v>
      </c>
      <c r="B13" s="378">
        <v>2</v>
      </c>
      <c r="C13" s="378">
        <v>2</v>
      </c>
      <c r="D13" s="378">
        <v>1200</v>
      </c>
      <c r="E13" s="381">
        <f>(C13*D13)/1000</f>
        <v>2.4</v>
      </c>
      <c r="F13" s="378">
        <v>15</v>
      </c>
      <c r="G13" s="389">
        <f>(E13*F13*1000)/1000000</f>
        <v>3.5999999999999997E-2</v>
      </c>
      <c r="H13" s="378">
        <v>60</v>
      </c>
      <c r="J13" s="415" t="s">
        <v>390</v>
      </c>
      <c r="K13" s="416"/>
      <c r="L13" s="416"/>
      <c r="M13" s="416"/>
      <c r="N13" s="414"/>
      <c r="O13" s="416"/>
      <c r="P13" s="414"/>
      <c r="Q13" s="416"/>
    </row>
    <row r="14" spans="1:17">
      <c r="A14" s="415" t="s">
        <v>391</v>
      </c>
      <c r="B14" s="378">
        <v>1</v>
      </c>
      <c r="C14" s="378">
        <v>1</v>
      </c>
      <c r="D14" s="378">
        <v>1200</v>
      </c>
      <c r="E14" s="381">
        <f>(C14*D14)/1000</f>
        <v>1.2</v>
      </c>
      <c r="F14" s="378">
        <v>15</v>
      </c>
      <c r="G14" s="389">
        <f>(E14*F14*1000)/1000000</f>
        <v>1.7999999999999999E-2</v>
      </c>
      <c r="H14" s="378">
        <v>35</v>
      </c>
      <c r="J14" s="415" t="s">
        <v>391</v>
      </c>
      <c r="K14" s="417"/>
      <c r="L14" s="417"/>
      <c r="M14" s="417"/>
      <c r="N14" s="418"/>
      <c r="O14" s="417"/>
      <c r="P14" s="418"/>
      <c r="Q14" s="417"/>
    </row>
    <row r="15" spans="1:17">
      <c r="A15" s="415" t="s">
        <v>392</v>
      </c>
      <c r="B15" s="378">
        <v>2</v>
      </c>
      <c r="C15" s="378">
        <v>2</v>
      </c>
      <c r="D15" s="378">
        <v>1200</v>
      </c>
      <c r="E15" s="381">
        <f>(C15*D15)/1000</f>
        <v>2.4</v>
      </c>
      <c r="F15" s="378">
        <v>15</v>
      </c>
      <c r="G15" s="389">
        <f>(E15*F15*1000)/1000000</f>
        <v>3.5999999999999997E-2</v>
      </c>
      <c r="H15" s="378">
        <v>4</v>
      </c>
      <c r="J15" s="415" t="s">
        <v>392</v>
      </c>
      <c r="K15" s="417"/>
      <c r="L15" s="417"/>
      <c r="M15" s="417"/>
      <c r="N15" s="418"/>
      <c r="O15" s="417"/>
      <c r="P15" s="418"/>
      <c r="Q15" s="417"/>
    </row>
    <row r="16" spans="1:17">
      <c r="A16" s="415" t="s">
        <v>393</v>
      </c>
      <c r="B16" s="378" t="s">
        <v>396</v>
      </c>
      <c r="C16" s="378" t="s">
        <v>396</v>
      </c>
      <c r="D16" s="378" t="s">
        <v>396</v>
      </c>
      <c r="E16" s="378" t="s">
        <v>396</v>
      </c>
      <c r="F16" s="378" t="s">
        <v>396</v>
      </c>
      <c r="G16" s="378" t="s">
        <v>396</v>
      </c>
      <c r="H16" s="378" t="s">
        <v>396</v>
      </c>
      <c r="J16" s="415" t="s">
        <v>393</v>
      </c>
      <c r="K16" s="417"/>
      <c r="L16" s="417"/>
      <c r="M16" s="417"/>
      <c r="N16" s="418"/>
      <c r="O16" s="417"/>
      <c r="P16" s="418"/>
      <c r="Q16" s="417"/>
    </row>
    <row r="17" spans="1:17">
      <c r="A17" s="415" t="s">
        <v>394</v>
      </c>
      <c r="B17" s="378">
        <v>0.5</v>
      </c>
      <c r="C17" s="378">
        <v>1</v>
      </c>
      <c r="D17" s="378">
        <v>1200</v>
      </c>
      <c r="E17" s="381">
        <f>(C17*D17)/1000</f>
        <v>1.2</v>
      </c>
      <c r="F17" s="378">
        <v>15</v>
      </c>
      <c r="G17" s="389">
        <f>(E17*F17*1000)/1000000</f>
        <v>1.7999999999999999E-2</v>
      </c>
      <c r="H17" s="378">
        <v>30</v>
      </c>
      <c r="J17" s="415" t="s">
        <v>394</v>
      </c>
      <c r="K17" s="417"/>
      <c r="L17" s="417"/>
      <c r="M17" s="417"/>
      <c r="N17" s="418"/>
      <c r="O17" s="417"/>
      <c r="P17" s="418"/>
      <c r="Q17" s="417"/>
    </row>
    <row r="18" spans="1:17">
      <c r="A18" s="419"/>
      <c r="B18" s="86"/>
      <c r="C18" s="86"/>
      <c r="D18" s="86"/>
      <c r="E18" s="390"/>
      <c r="F18" s="86"/>
      <c r="G18" s="391"/>
      <c r="H18" s="379"/>
      <c r="J18" s="420"/>
      <c r="K18" s="420"/>
      <c r="L18" s="420"/>
      <c r="M18" s="420"/>
      <c r="N18" s="420"/>
      <c r="O18" s="420"/>
      <c r="P18" s="420"/>
      <c r="Q18" s="420"/>
    </row>
    <row r="19" spans="1:17" s="23" customFormat="1">
      <c r="A19" s="371" t="s">
        <v>1</v>
      </c>
      <c r="B19" s="380">
        <f>SUM(B10:B18)</f>
        <v>7.5</v>
      </c>
      <c r="C19" s="380">
        <f>SUM(C10:C18)</f>
        <v>8</v>
      </c>
      <c r="D19" s="380">
        <f>AVERAGE(D10:D18)</f>
        <v>1200</v>
      </c>
      <c r="E19" s="380">
        <f>SUM(E10:E18)</f>
        <v>9.6</v>
      </c>
      <c r="F19" s="380">
        <v>15</v>
      </c>
      <c r="G19" s="380">
        <f>SUM(G10:G18)</f>
        <v>0.14399999999999999</v>
      </c>
      <c r="H19" s="380">
        <f>SUM(H10:H18)</f>
        <v>184</v>
      </c>
      <c r="J19" s="374" t="s">
        <v>1</v>
      </c>
      <c r="K19" s="421"/>
      <c r="L19" s="421"/>
      <c r="M19" s="421"/>
      <c r="N19" s="421"/>
      <c r="O19" s="421"/>
      <c r="P19" s="421"/>
      <c r="Q19" s="421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3E30-C33E-4C31-95A6-9D65B04DF58F}">
  <dimension ref="A1:Q19"/>
  <sheetViews>
    <sheetView topLeftCell="A4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303</v>
      </c>
    </row>
    <row r="7" spans="1:17" ht="18.75" customHeight="1">
      <c r="A7" s="25"/>
      <c r="B7" s="229"/>
      <c r="C7" s="551" t="s">
        <v>301</v>
      </c>
      <c r="D7" s="551"/>
      <c r="E7" s="551"/>
      <c r="F7" s="551"/>
      <c r="G7" s="551"/>
      <c r="H7" s="230"/>
      <c r="J7" s="25"/>
      <c r="K7" s="550" t="s">
        <v>302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>
        <v>1</v>
      </c>
      <c r="C10" s="378">
        <v>1</v>
      </c>
      <c r="D10" s="378">
        <v>1600</v>
      </c>
      <c r="E10" s="388">
        <f>(C10*D10)/1000</f>
        <v>1.6</v>
      </c>
      <c r="F10" s="378">
        <v>60</v>
      </c>
      <c r="G10" s="394">
        <f>(E10*F10*1000)/1000000</f>
        <v>9.6000000000000002E-2</v>
      </c>
      <c r="H10" s="378">
        <v>22</v>
      </c>
      <c r="J10" s="234"/>
      <c r="K10" s="270"/>
      <c r="L10" s="270"/>
      <c r="M10" s="270"/>
      <c r="N10" s="270"/>
      <c r="O10" s="270"/>
      <c r="P10" s="270"/>
      <c r="Q10" s="270"/>
    </row>
    <row r="11" spans="1:17">
      <c r="A11" s="176" t="s">
        <v>388</v>
      </c>
      <c r="B11" s="378">
        <v>2</v>
      </c>
      <c r="C11" s="378">
        <v>2</v>
      </c>
      <c r="D11" s="378">
        <v>1600</v>
      </c>
      <c r="E11" s="388">
        <f>(C11*D11)/1000</f>
        <v>3.2</v>
      </c>
      <c r="F11" s="378">
        <v>60</v>
      </c>
      <c r="G11" s="394">
        <f>(E11*F11*1000)/1000000</f>
        <v>0.192</v>
      </c>
      <c r="H11" s="378">
        <v>15</v>
      </c>
      <c r="J11" s="176"/>
      <c r="K11" s="56"/>
      <c r="L11" s="56"/>
      <c r="M11" s="270"/>
      <c r="N11" s="270"/>
      <c r="O11" s="56"/>
      <c r="P11" s="270"/>
      <c r="Q11" s="56"/>
    </row>
    <row r="12" spans="1:17">
      <c r="A12" s="176" t="s">
        <v>389</v>
      </c>
      <c r="B12" s="378">
        <v>2</v>
      </c>
      <c r="C12" s="378">
        <v>2</v>
      </c>
      <c r="D12" s="378">
        <v>1600</v>
      </c>
      <c r="E12" s="388">
        <f t="shared" ref="E12:E17" si="0">(C12*D12)/1000</f>
        <v>3.2</v>
      </c>
      <c r="F12" s="378">
        <v>60</v>
      </c>
      <c r="G12" s="394">
        <f t="shared" ref="G12:G17" si="1">(E12*F12*1000)/1000000</f>
        <v>0.192</v>
      </c>
      <c r="H12" s="378">
        <v>24</v>
      </c>
      <c r="J12" s="176"/>
      <c r="K12" s="56"/>
      <c r="L12" s="56"/>
      <c r="M12" s="270"/>
      <c r="N12" s="270"/>
      <c r="O12" s="56"/>
      <c r="P12" s="270"/>
      <c r="Q12" s="56"/>
    </row>
    <row r="13" spans="1:17">
      <c r="A13" s="176" t="s">
        <v>390</v>
      </c>
      <c r="B13" s="378">
        <v>2</v>
      </c>
      <c r="C13" s="378">
        <v>2</v>
      </c>
      <c r="D13" s="378">
        <v>1600</v>
      </c>
      <c r="E13" s="388">
        <f t="shared" si="0"/>
        <v>3.2</v>
      </c>
      <c r="F13" s="378">
        <v>60</v>
      </c>
      <c r="G13" s="394">
        <f t="shared" si="1"/>
        <v>0.192</v>
      </c>
      <c r="H13" s="378">
        <v>22</v>
      </c>
      <c r="J13" s="176"/>
      <c r="K13" s="56"/>
      <c r="L13" s="56"/>
      <c r="M13" s="56"/>
      <c r="N13" s="270"/>
      <c r="O13" s="56"/>
      <c r="P13" s="270"/>
      <c r="Q13" s="56"/>
    </row>
    <row r="14" spans="1:17">
      <c r="A14" s="176" t="s">
        <v>391</v>
      </c>
      <c r="B14" s="378">
        <v>2</v>
      </c>
      <c r="C14" s="378">
        <v>2</v>
      </c>
      <c r="D14" s="378">
        <v>1600</v>
      </c>
      <c r="E14" s="388">
        <f t="shared" si="0"/>
        <v>3.2</v>
      </c>
      <c r="F14" s="378">
        <v>60</v>
      </c>
      <c r="G14" s="394">
        <f t="shared" si="1"/>
        <v>0.192</v>
      </c>
      <c r="H14" s="378">
        <v>17</v>
      </c>
      <c r="J14" s="176"/>
      <c r="K14" s="361"/>
      <c r="L14" s="361"/>
      <c r="M14" s="361"/>
      <c r="N14" s="358"/>
      <c r="O14" s="361"/>
      <c r="P14" s="358"/>
      <c r="Q14" s="361"/>
    </row>
    <row r="15" spans="1:17">
      <c r="A15" s="176" t="s">
        <v>392</v>
      </c>
      <c r="B15" s="378">
        <v>2</v>
      </c>
      <c r="C15" s="378">
        <v>2</v>
      </c>
      <c r="D15" s="378">
        <v>1600</v>
      </c>
      <c r="E15" s="388">
        <f t="shared" si="0"/>
        <v>3.2</v>
      </c>
      <c r="F15" s="378">
        <v>60</v>
      </c>
      <c r="G15" s="394">
        <f t="shared" si="1"/>
        <v>0.192</v>
      </c>
      <c r="H15" s="378">
        <v>8</v>
      </c>
      <c r="J15" s="176"/>
      <c r="K15" s="361"/>
      <c r="L15" s="361"/>
      <c r="M15" s="361"/>
      <c r="N15" s="358"/>
      <c r="O15" s="361"/>
      <c r="P15" s="358"/>
      <c r="Q15" s="361"/>
    </row>
    <row r="16" spans="1:17">
      <c r="A16" s="176" t="s">
        <v>393</v>
      </c>
      <c r="B16" s="378">
        <v>1</v>
      </c>
      <c r="C16" s="378">
        <v>1</v>
      </c>
      <c r="D16" s="378">
        <v>1600</v>
      </c>
      <c r="E16" s="388">
        <f t="shared" si="0"/>
        <v>1.6</v>
      </c>
      <c r="F16" s="378">
        <v>60</v>
      </c>
      <c r="G16" s="394">
        <f t="shared" si="1"/>
        <v>9.6000000000000002E-2</v>
      </c>
      <c r="H16" s="378">
        <v>15</v>
      </c>
      <c r="J16" s="176"/>
      <c r="K16" s="361"/>
      <c r="L16" s="361"/>
      <c r="M16" s="361"/>
      <c r="N16" s="358"/>
      <c r="O16" s="361"/>
      <c r="P16" s="358"/>
      <c r="Q16" s="361"/>
    </row>
    <row r="17" spans="1:17">
      <c r="A17" s="176" t="s">
        <v>394</v>
      </c>
      <c r="B17" s="378">
        <v>2</v>
      </c>
      <c r="C17" s="378">
        <v>2</v>
      </c>
      <c r="D17" s="378">
        <v>1600</v>
      </c>
      <c r="E17" s="388">
        <f t="shared" si="0"/>
        <v>3.2</v>
      </c>
      <c r="F17" s="378">
        <v>60</v>
      </c>
      <c r="G17" s="394">
        <f t="shared" si="1"/>
        <v>0.192</v>
      </c>
      <c r="H17" s="378">
        <v>13</v>
      </c>
      <c r="J17" s="176"/>
      <c r="K17" s="361"/>
      <c r="L17" s="361"/>
      <c r="M17" s="361"/>
      <c r="N17" s="358"/>
      <c r="O17" s="361"/>
      <c r="P17" s="358"/>
      <c r="Q17" s="361"/>
    </row>
    <row r="18" spans="1:17">
      <c r="A18" s="62"/>
      <c r="B18" s="86"/>
      <c r="C18" s="86"/>
      <c r="D18" s="86"/>
      <c r="E18" s="390"/>
      <c r="F18" s="86"/>
      <c r="G18" s="391"/>
      <c r="H18" s="379"/>
      <c r="J18" s="257"/>
      <c r="K18" s="257"/>
      <c r="L18" s="257"/>
      <c r="M18" s="257"/>
      <c r="N18" s="257"/>
      <c r="O18" s="257"/>
      <c r="P18" s="257"/>
      <c r="Q18" s="257"/>
    </row>
    <row r="19" spans="1:17" s="23" customFormat="1">
      <c r="A19" s="71" t="s">
        <v>1</v>
      </c>
      <c r="B19" s="380">
        <f>SUM(B10:B18)</f>
        <v>14</v>
      </c>
      <c r="C19" s="380">
        <f>SUM(C10:C18)</f>
        <v>14</v>
      </c>
      <c r="D19" s="380">
        <f>AVERAGE(D10:D18)</f>
        <v>1600</v>
      </c>
      <c r="E19" s="392">
        <f>SUM(E10:E18)</f>
        <v>22.4</v>
      </c>
      <c r="F19" s="380">
        <f>AVERAGE(F10:F18)</f>
        <v>60</v>
      </c>
      <c r="G19" s="400">
        <f>SUM(G10:G18)</f>
        <v>1.3440000000000001</v>
      </c>
      <c r="H19" s="380">
        <f>SUM(H10:H18)</f>
        <v>136</v>
      </c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97F3-BA55-4C04-8020-8416295B48E3}">
  <dimension ref="A1:Q19"/>
  <sheetViews>
    <sheetView topLeftCell="A6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304</v>
      </c>
    </row>
    <row r="7" spans="1:17" ht="18.75" customHeight="1">
      <c r="A7" s="25"/>
      <c r="B7" s="229"/>
      <c r="C7" s="551" t="s">
        <v>305</v>
      </c>
      <c r="D7" s="551"/>
      <c r="E7" s="551"/>
      <c r="F7" s="551"/>
      <c r="G7" s="551"/>
      <c r="H7" s="230"/>
      <c r="J7" s="25"/>
      <c r="K7" s="550" t="s">
        <v>306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>
        <v>1</v>
      </c>
      <c r="C10" s="378">
        <v>1</v>
      </c>
      <c r="D10" s="378">
        <v>1400</v>
      </c>
      <c r="E10" s="388">
        <f>(C10*D10)/1000</f>
        <v>1.4</v>
      </c>
      <c r="F10" s="378">
        <v>30</v>
      </c>
      <c r="G10" s="394">
        <f>(E10*F10*1000)/1000000</f>
        <v>4.2000000000000003E-2</v>
      </c>
      <c r="H10" s="378">
        <v>14</v>
      </c>
      <c r="J10" s="234" t="s">
        <v>387</v>
      </c>
      <c r="K10" s="378">
        <v>1</v>
      </c>
      <c r="L10" s="378">
        <v>1</v>
      </c>
      <c r="M10" s="378">
        <v>1200</v>
      </c>
      <c r="N10" s="388">
        <f>(L10*M10)/1000</f>
        <v>1.2</v>
      </c>
      <c r="O10" s="378">
        <v>40</v>
      </c>
      <c r="P10" s="389">
        <f>(N10*O10*1000)/1000000</f>
        <v>4.8000000000000001E-2</v>
      </c>
      <c r="Q10" s="378">
        <v>13</v>
      </c>
    </row>
    <row r="11" spans="1:17">
      <c r="A11" s="176" t="s">
        <v>388</v>
      </c>
      <c r="B11" s="378">
        <v>2</v>
      </c>
      <c r="C11" s="378">
        <v>2</v>
      </c>
      <c r="D11" s="378">
        <v>1400</v>
      </c>
      <c r="E11" s="388">
        <f>(C11*D11)/1000</f>
        <v>2.8</v>
      </c>
      <c r="F11" s="378">
        <v>30</v>
      </c>
      <c r="G11" s="394">
        <f>(E11*F11*1000)/1000000</f>
        <v>8.4000000000000005E-2</v>
      </c>
      <c r="H11" s="378">
        <v>11</v>
      </c>
      <c r="J11" s="176" t="s">
        <v>388</v>
      </c>
      <c r="K11" s="378">
        <v>1</v>
      </c>
      <c r="L11" s="378">
        <v>1</v>
      </c>
      <c r="M11" s="378">
        <v>1200</v>
      </c>
      <c r="N11" s="388">
        <f t="shared" ref="N11:N17" si="0">(L11*M11)/1000</f>
        <v>1.2</v>
      </c>
      <c r="O11" s="378">
        <v>40</v>
      </c>
      <c r="P11" s="389">
        <f>(N11*O11*1000)/1000000</f>
        <v>4.8000000000000001E-2</v>
      </c>
      <c r="Q11" s="378">
        <v>8</v>
      </c>
    </row>
    <row r="12" spans="1:17">
      <c r="A12" s="176" t="s">
        <v>389</v>
      </c>
      <c r="B12" s="378">
        <v>2</v>
      </c>
      <c r="C12" s="378">
        <v>2</v>
      </c>
      <c r="D12" s="378">
        <v>1400</v>
      </c>
      <c r="E12" s="388">
        <f t="shared" ref="E12:E17" si="1">(C12*D12)/1000</f>
        <v>2.8</v>
      </c>
      <c r="F12" s="378">
        <v>30</v>
      </c>
      <c r="G12" s="394">
        <f t="shared" ref="G12:G17" si="2">(E12*F12*1000)/1000000</f>
        <v>8.4000000000000005E-2</v>
      </c>
      <c r="H12" s="378">
        <v>18</v>
      </c>
      <c r="J12" s="176" t="s">
        <v>389</v>
      </c>
      <c r="K12" s="378">
        <v>2</v>
      </c>
      <c r="L12" s="378">
        <v>2</v>
      </c>
      <c r="M12" s="378">
        <v>1200</v>
      </c>
      <c r="N12" s="388">
        <f t="shared" si="0"/>
        <v>2.4</v>
      </c>
      <c r="O12" s="378">
        <v>40</v>
      </c>
      <c r="P12" s="389">
        <f t="shared" ref="P12:P17" si="3">(N12*O12*1000)/1000000</f>
        <v>9.6000000000000002E-2</v>
      </c>
      <c r="Q12" s="378">
        <v>12</v>
      </c>
    </row>
    <row r="13" spans="1:17">
      <c r="A13" s="176" t="s">
        <v>390</v>
      </c>
      <c r="B13" s="378">
        <v>2</v>
      </c>
      <c r="C13" s="378">
        <v>2</v>
      </c>
      <c r="D13" s="378">
        <v>1400</v>
      </c>
      <c r="E13" s="388">
        <f t="shared" si="1"/>
        <v>2.8</v>
      </c>
      <c r="F13" s="378">
        <v>30</v>
      </c>
      <c r="G13" s="394">
        <f t="shared" si="2"/>
        <v>8.4000000000000005E-2</v>
      </c>
      <c r="H13" s="378">
        <v>21</v>
      </c>
      <c r="J13" s="176" t="s">
        <v>390</v>
      </c>
      <c r="K13" s="378">
        <v>2</v>
      </c>
      <c r="L13" s="378">
        <v>2</v>
      </c>
      <c r="M13" s="378">
        <v>1200</v>
      </c>
      <c r="N13" s="388">
        <f t="shared" si="0"/>
        <v>2.4</v>
      </c>
      <c r="O13" s="378">
        <v>40</v>
      </c>
      <c r="P13" s="389">
        <f t="shared" si="3"/>
        <v>9.6000000000000002E-2</v>
      </c>
      <c r="Q13" s="378">
        <v>14</v>
      </c>
    </row>
    <row r="14" spans="1:17">
      <c r="A14" s="176" t="s">
        <v>391</v>
      </c>
      <c r="B14" s="378">
        <v>2</v>
      </c>
      <c r="C14" s="378">
        <v>2</v>
      </c>
      <c r="D14" s="378">
        <v>1400</v>
      </c>
      <c r="E14" s="388">
        <f t="shared" si="1"/>
        <v>2.8</v>
      </c>
      <c r="F14" s="378">
        <v>30</v>
      </c>
      <c r="G14" s="394">
        <f t="shared" si="2"/>
        <v>8.4000000000000005E-2</v>
      </c>
      <c r="H14" s="378">
        <v>9</v>
      </c>
      <c r="J14" s="176" t="s">
        <v>391</v>
      </c>
      <c r="K14" s="378">
        <v>1</v>
      </c>
      <c r="L14" s="378">
        <v>1</v>
      </c>
      <c r="M14" s="378">
        <v>1200</v>
      </c>
      <c r="N14" s="388">
        <f t="shared" si="0"/>
        <v>1.2</v>
      </c>
      <c r="O14" s="378">
        <v>40</v>
      </c>
      <c r="P14" s="389">
        <f t="shared" si="3"/>
        <v>4.8000000000000001E-2</v>
      </c>
      <c r="Q14" s="378">
        <v>9</v>
      </c>
    </row>
    <row r="15" spans="1:17">
      <c r="A15" s="176" t="s">
        <v>392</v>
      </c>
      <c r="B15" s="378">
        <v>2</v>
      </c>
      <c r="C15" s="378">
        <v>2</v>
      </c>
      <c r="D15" s="378">
        <v>1400</v>
      </c>
      <c r="E15" s="388">
        <f t="shared" si="1"/>
        <v>2.8</v>
      </c>
      <c r="F15" s="378">
        <v>30</v>
      </c>
      <c r="G15" s="394">
        <f t="shared" si="2"/>
        <v>8.4000000000000005E-2</v>
      </c>
      <c r="H15" s="378">
        <v>12</v>
      </c>
      <c r="J15" s="176" t="s">
        <v>392</v>
      </c>
      <c r="K15" s="378">
        <v>1</v>
      </c>
      <c r="L15" s="378">
        <v>1</v>
      </c>
      <c r="M15" s="378">
        <v>1200</v>
      </c>
      <c r="N15" s="388">
        <f t="shared" si="0"/>
        <v>1.2</v>
      </c>
      <c r="O15" s="378">
        <v>40</v>
      </c>
      <c r="P15" s="389">
        <f t="shared" si="3"/>
        <v>4.8000000000000001E-2</v>
      </c>
      <c r="Q15" s="378">
        <v>12</v>
      </c>
    </row>
    <row r="16" spans="1:17">
      <c r="A16" s="176" t="s">
        <v>393</v>
      </c>
      <c r="B16" s="378">
        <v>1</v>
      </c>
      <c r="C16" s="378">
        <v>1</v>
      </c>
      <c r="D16" s="378">
        <v>1400</v>
      </c>
      <c r="E16" s="388">
        <f t="shared" si="1"/>
        <v>1.4</v>
      </c>
      <c r="F16" s="378">
        <v>30</v>
      </c>
      <c r="G16" s="394">
        <f t="shared" si="2"/>
        <v>4.2000000000000003E-2</v>
      </c>
      <c r="H16" s="378">
        <v>29</v>
      </c>
      <c r="J16" s="176" t="s">
        <v>393</v>
      </c>
      <c r="K16" s="378">
        <v>1</v>
      </c>
      <c r="L16" s="378">
        <v>1</v>
      </c>
      <c r="M16" s="378">
        <v>1200</v>
      </c>
      <c r="N16" s="388">
        <f>(L16*M16)/1000</f>
        <v>1.2</v>
      </c>
      <c r="O16" s="378">
        <v>40</v>
      </c>
      <c r="P16" s="389">
        <f t="shared" si="3"/>
        <v>4.8000000000000001E-2</v>
      </c>
      <c r="Q16" s="378">
        <v>9</v>
      </c>
    </row>
    <row r="17" spans="1:17">
      <c r="A17" s="176" t="s">
        <v>394</v>
      </c>
      <c r="B17" s="378">
        <v>2</v>
      </c>
      <c r="C17" s="378">
        <v>2</v>
      </c>
      <c r="D17" s="378">
        <v>1400</v>
      </c>
      <c r="E17" s="388">
        <f t="shared" si="1"/>
        <v>2.8</v>
      </c>
      <c r="F17" s="378">
        <v>30</v>
      </c>
      <c r="G17" s="394">
        <f t="shared" si="2"/>
        <v>8.4000000000000005E-2</v>
      </c>
      <c r="H17" s="378">
        <v>14</v>
      </c>
      <c r="J17" s="176" t="s">
        <v>394</v>
      </c>
      <c r="K17" s="378">
        <v>2</v>
      </c>
      <c r="L17" s="378">
        <v>2</v>
      </c>
      <c r="M17" s="378">
        <v>1200</v>
      </c>
      <c r="N17" s="388">
        <f t="shared" si="0"/>
        <v>2.4</v>
      </c>
      <c r="O17" s="378">
        <v>40</v>
      </c>
      <c r="P17" s="389">
        <f t="shared" si="3"/>
        <v>9.6000000000000002E-2</v>
      </c>
      <c r="Q17" s="378">
        <v>5</v>
      </c>
    </row>
    <row r="18" spans="1:17">
      <c r="A18" s="62"/>
      <c r="B18" s="86"/>
      <c r="C18" s="86"/>
      <c r="D18" s="86"/>
      <c r="E18" s="390"/>
      <c r="F18" s="86"/>
      <c r="G18" s="391"/>
      <c r="H18" s="379"/>
      <c r="J18" s="257"/>
      <c r="K18" s="86"/>
      <c r="L18" s="86"/>
      <c r="M18" s="86"/>
      <c r="N18" s="390"/>
      <c r="O18" s="86"/>
      <c r="P18" s="391"/>
      <c r="Q18" s="379"/>
    </row>
    <row r="19" spans="1:17" s="23" customFormat="1">
      <c r="A19" s="71" t="s">
        <v>1</v>
      </c>
      <c r="B19" s="380">
        <f>SUM(B10:B18)</f>
        <v>14</v>
      </c>
      <c r="C19" s="380">
        <f>SUM(C10:C18)</f>
        <v>14</v>
      </c>
      <c r="D19" s="380">
        <f>AVERAGE(D10:D18)</f>
        <v>1400</v>
      </c>
      <c r="E19" s="392">
        <f>SUM(E10:E18)</f>
        <v>19.599999999999998</v>
      </c>
      <c r="F19" s="380">
        <f>AVERAGE(F10:F18)</f>
        <v>30</v>
      </c>
      <c r="G19" s="400">
        <f>SUM(G10:G18)</f>
        <v>0.58800000000000008</v>
      </c>
      <c r="H19" s="380">
        <f>SUM(H10:H18)</f>
        <v>128</v>
      </c>
      <c r="J19" s="63" t="s">
        <v>1</v>
      </c>
      <c r="K19" s="380">
        <f>SUM(K10:K18)</f>
        <v>11</v>
      </c>
      <c r="L19" s="380">
        <f>SUM(L10:L18)</f>
        <v>11</v>
      </c>
      <c r="M19" s="380">
        <f>AVERAGE(M10:M18)</f>
        <v>1200</v>
      </c>
      <c r="N19" s="392">
        <f>SUM(N10:N18)</f>
        <v>13.199999999999998</v>
      </c>
      <c r="O19" s="380">
        <f>AVERAGE(O10:O18)</f>
        <v>40</v>
      </c>
      <c r="P19" s="393">
        <f>SUM(P10:P18)</f>
        <v>0.52800000000000002</v>
      </c>
      <c r="Q19" s="380">
        <f>SUM(Q10:Q18)</f>
        <v>82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D19-F39C-4472-9D0D-472E76936169}">
  <dimension ref="A1:Q19"/>
  <sheetViews>
    <sheetView topLeftCell="A4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307</v>
      </c>
    </row>
    <row r="7" spans="1:17" ht="18.75" customHeight="1">
      <c r="A7" s="25"/>
      <c r="B7" s="229"/>
      <c r="C7" s="551" t="s">
        <v>308</v>
      </c>
      <c r="D7" s="551"/>
      <c r="E7" s="551"/>
      <c r="F7" s="551"/>
      <c r="G7" s="551"/>
      <c r="H7" s="230"/>
      <c r="J7" s="25"/>
      <c r="K7" s="550" t="s">
        <v>309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>
        <v>1</v>
      </c>
      <c r="C10" s="378">
        <v>1</v>
      </c>
      <c r="D10" s="378">
        <v>750</v>
      </c>
      <c r="E10" s="388">
        <f t="shared" ref="E10:E17" si="0">(C10*D10)/1000</f>
        <v>0.75</v>
      </c>
      <c r="F10" s="378">
        <v>180</v>
      </c>
      <c r="G10" s="389">
        <f t="shared" ref="G10:G17" si="1">(E10*F10*1000)/1000000</f>
        <v>0.13500000000000001</v>
      </c>
      <c r="H10" s="378">
        <v>11</v>
      </c>
      <c r="J10" s="234"/>
      <c r="K10" s="270"/>
      <c r="L10" s="270"/>
      <c r="M10" s="270"/>
      <c r="N10" s="270"/>
      <c r="O10" s="270"/>
      <c r="P10" s="270"/>
      <c r="Q10" s="270"/>
    </row>
    <row r="11" spans="1:17">
      <c r="A11" s="176" t="s">
        <v>388</v>
      </c>
      <c r="B11" s="378">
        <v>1</v>
      </c>
      <c r="C11" s="378">
        <v>1</v>
      </c>
      <c r="D11" s="378">
        <v>750</v>
      </c>
      <c r="E11" s="388">
        <f t="shared" si="0"/>
        <v>0.75</v>
      </c>
      <c r="F11" s="378">
        <v>180</v>
      </c>
      <c r="G11" s="389">
        <f t="shared" si="1"/>
        <v>0.13500000000000001</v>
      </c>
      <c r="H11" s="378">
        <v>10</v>
      </c>
      <c r="J11" s="176"/>
      <c r="K11" s="56"/>
      <c r="L11" s="56"/>
      <c r="M11" s="270"/>
      <c r="N11" s="270"/>
      <c r="O11" s="56"/>
      <c r="P11" s="270"/>
      <c r="Q11" s="56"/>
    </row>
    <row r="12" spans="1:17">
      <c r="A12" s="176" t="s">
        <v>389</v>
      </c>
      <c r="B12" s="378">
        <v>2</v>
      </c>
      <c r="C12" s="378">
        <v>2</v>
      </c>
      <c r="D12" s="378">
        <v>750</v>
      </c>
      <c r="E12" s="388">
        <f t="shared" si="0"/>
        <v>1.5</v>
      </c>
      <c r="F12" s="378">
        <v>180</v>
      </c>
      <c r="G12" s="389">
        <f t="shared" si="1"/>
        <v>0.27</v>
      </c>
      <c r="H12" s="378">
        <v>12</v>
      </c>
      <c r="J12" s="176"/>
      <c r="K12" s="56"/>
      <c r="L12" s="56"/>
      <c r="M12" s="270"/>
      <c r="N12" s="270"/>
      <c r="O12" s="56"/>
      <c r="P12" s="270"/>
      <c r="Q12" s="56"/>
    </row>
    <row r="13" spans="1:17">
      <c r="A13" s="176" t="s">
        <v>390</v>
      </c>
      <c r="B13" s="378">
        <v>1</v>
      </c>
      <c r="C13" s="378">
        <v>1</v>
      </c>
      <c r="D13" s="378">
        <v>750</v>
      </c>
      <c r="E13" s="388">
        <f t="shared" si="0"/>
        <v>0.75</v>
      </c>
      <c r="F13" s="378">
        <v>180</v>
      </c>
      <c r="G13" s="389">
        <f t="shared" si="1"/>
        <v>0.13500000000000001</v>
      </c>
      <c r="H13" s="378">
        <v>11</v>
      </c>
      <c r="J13" s="176"/>
      <c r="K13" s="56"/>
      <c r="L13" s="56"/>
      <c r="M13" s="56"/>
      <c r="N13" s="270"/>
      <c r="O13" s="56"/>
      <c r="P13" s="270"/>
      <c r="Q13" s="56"/>
    </row>
    <row r="14" spans="1:17">
      <c r="A14" s="176" t="s">
        <v>391</v>
      </c>
      <c r="B14" s="378">
        <v>2</v>
      </c>
      <c r="C14" s="378">
        <v>2</v>
      </c>
      <c r="D14" s="378">
        <v>750</v>
      </c>
      <c r="E14" s="388">
        <f t="shared" si="0"/>
        <v>1.5</v>
      </c>
      <c r="F14" s="378">
        <v>180</v>
      </c>
      <c r="G14" s="389">
        <f t="shared" si="1"/>
        <v>0.27</v>
      </c>
      <c r="H14" s="378">
        <v>9</v>
      </c>
      <c r="J14" s="176"/>
      <c r="K14" s="361"/>
      <c r="L14" s="361"/>
      <c r="M14" s="361"/>
      <c r="N14" s="358"/>
      <c r="O14" s="361"/>
      <c r="P14" s="358"/>
      <c r="Q14" s="361"/>
    </row>
    <row r="15" spans="1:17">
      <c r="A15" s="176" t="s">
        <v>392</v>
      </c>
      <c r="B15" s="378">
        <v>1</v>
      </c>
      <c r="C15" s="378">
        <v>1</v>
      </c>
      <c r="D15" s="378">
        <v>750</v>
      </c>
      <c r="E15" s="388">
        <f t="shared" si="0"/>
        <v>0.75</v>
      </c>
      <c r="F15" s="378">
        <v>180</v>
      </c>
      <c r="G15" s="389">
        <f t="shared" si="1"/>
        <v>0.13500000000000001</v>
      </c>
      <c r="H15" s="378">
        <v>14</v>
      </c>
      <c r="J15" s="176"/>
      <c r="K15" s="361"/>
      <c r="L15" s="361"/>
      <c r="M15" s="361"/>
      <c r="N15" s="358"/>
      <c r="O15" s="361"/>
      <c r="P15" s="358"/>
      <c r="Q15" s="361"/>
    </row>
    <row r="16" spans="1:17">
      <c r="A16" s="176" t="s">
        <v>393</v>
      </c>
      <c r="B16" s="378">
        <v>2</v>
      </c>
      <c r="C16" s="378">
        <v>2</v>
      </c>
      <c r="D16" s="378">
        <v>750</v>
      </c>
      <c r="E16" s="388">
        <f t="shared" si="0"/>
        <v>1.5</v>
      </c>
      <c r="F16" s="378">
        <v>180</v>
      </c>
      <c r="G16" s="389">
        <f t="shared" si="1"/>
        <v>0.27</v>
      </c>
      <c r="H16" s="378">
        <v>6</v>
      </c>
      <c r="J16" s="176"/>
      <c r="K16" s="361"/>
      <c r="L16" s="361"/>
      <c r="M16" s="361"/>
      <c r="N16" s="358"/>
      <c r="O16" s="361"/>
      <c r="P16" s="358"/>
      <c r="Q16" s="361"/>
    </row>
    <row r="17" spans="1:17">
      <c r="A17" s="176" t="s">
        <v>394</v>
      </c>
      <c r="B17" s="378">
        <v>2</v>
      </c>
      <c r="C17" s="378">
        <v>2</v>
      </c>
      <c r="D17" s="378">
        <v>750</v>
      </c>
      <c r="E17" s="388">
        <f t="shared" si="0"/>
        <v>1.5</v>
      </c>
      <c r="F17" s="378">
        <v>180</v>
      </c>
      <c r="G17" s="389">
        <f t="shared" si="1"/>
        <v>0.27</v>
      </c>
      <c r="H17" s="378">
        <v>9</v>
      </c>
      <c r="J17" s="176"/>
      <c r="K17" s="361"/>
      <c r="L17" s="361"/>
      <c r="M17" s="361"/>
      <c r="N17" s="358"/>
      <c r="O17" s="361"/>
      <c r="P17" s="358"/>
      <c r="Q17" s="361"/>
    </row>
    <row r="18" spans="1:17">
      <c r="A18" s="62"/>
      <c r="B18" s="86"/>
      <c r="C18" s="86"/>
      <c r="D18" s="86"/>
      <c r="E18" s="390"/>
      <c r="F18" s="86"/>
      <c r="G18" s="391"/>
      <c r="H18" s="379"/>
      <c r="J18" s="257"/>
      <c r="K18" s="257"/>
      <c r="L18" s="257"/>
      <c r="M18" s="257"/>
      <c r="N18" s="257"/>
      <c r="O18" s="257"/>
      <c r="P18" s="257"/>
      <c r="Q18" s="257"/>
    </row>
    <row r="19" spans="1:17" s="23" customFormat="1">
      <c r="A19" s="71" t="s">
        <v>1</v>
      </c>
      <c r="B19" s="380">
        <f>SUM(B10:B18)</f>
        <v>12</v>
      </c>
      <c r="C19" s="380">
        <f>SUM(C10:C18)</f>
        <v>12</v>
      </c>
      <c r="D19" s="380">
        <f>AVERAGE(D10:D18)</f>
        <v>750</v>
      </c>
      <c r="E19" s="392">
        <f>SUM(E10:E18)</f>
        <v>9</v>
      </c>
      <c r="F19" s="380">
        <f>AVERAGE(F10:F18)</f>
        <v>180</v>
      </c>
      <c r="G19" s="393">
        <f>SUM(G10:G18)</f>
        <v>1.62</v>
      </c>
      <c r="H19" s="380">
        <f>SUM(H10:H18)</f>
        <v>82</v>
      </c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132E-92CB-4E4A-AE81-9D93AAD64CC3}">
  <dimension ref="A1:Q19"/>
  <sheetViews>
    <sheetView workbookViewId="0">
      <selection activeCell="J10" sqref="J10:J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310</v>
      </c>
    </row>
    <row r="7" spans="1:17" ht="18.75" customHeight="1">
      <c r="A7" s="25"/>
      <c r="B7" s="229"/>
      <c r="C7" s="551" t="s">
        <v>311</v>
      </c>
      <c r="D7" s="551"/>
      <c r="E7" s="551"/>
      <c r="F7" s="551"/>
      <c r="G7" s="551"/>
      <c r="H7" s="230"/>
      <c r="J7" s="25"/>
      <c r="K7" s="550" t="s">
        <v>312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/>
      <c r="B10" s="57"/>
      <c r="C10" s="57"/>
      <c r="D10" s="57"/>
      <c r="E10" s="57"/>
      <c r="F10" s="57"/>
      <c r="G10" s="57"/>
      <c r="H10" s="57"/>
      <c r="J10" s="234"/>
      <c r="K10" s="270"/>
      <c r="L10" s="270"/>
      <c r="M10" s="270"/>
      <c r="N10" s="270"/>
      <c r="O10" s="270"/>
      <c r="P10" s="270"/>
      <c r="Q10" s="270"/>
    </row>
    <row r="11" spans="1:17">
      <c r="A11" s="176"/>
      <c r="B11" s="57"/>
      <c r="C11" s="57"/>
      <c r="D11" s="57"/>
      <c r="E11" s="57"/>
      <c r="F11" s="57"/>
      <c r="G11" s="57"/>
      <c r="H11" s="57"/>
      <c r="J11" s="176"/>
      <c r="K11" s="56"/>
      <c r="L11" s="56"/>
      <c r="M11" s="270"/>
      <c r="N11" s="270"/>
      <c r="O11" s="56"/>
      <c r="P11" s="270"/>
      <c r="Q11" s="56"/>
    </row>
    <row r="12" spans="1:17">
      <c r="A12" s="176"/>
      <c r="B12" s="57"/>
      <c r="C12" s="57"/>
      <c r="D12" s="57"/>
      <c r="E12" s="57"/>
      <c r="F12" s="57"/>
      <c r="G12" s="57"/>
      <c r="H12" s="57"/>
      <c r="J12" s="176"/>
      <c r="K12" s="56"/>
      <c r="L12" s="56"/>
      <c r="M12" s="270"/>
      <c r="N12" s="270"/>
      <c r="O12" s="56"/>
      <c r="P12" s="270"/>
      <c r="Q12" s="56"/>
    </row>
    <row r="13" spans="1:17">
      <c r="A13" s="176"/>
      <c r="B13" s="57"/>
      <c r="C13" s="57"/>
      <c r="D13" s="57"/>
      <c r="E13" s="57"/>
      <c r="F13" s="57"/>
      <c r="G13" s="57"/>
      <c r="H13" s="57"/>
      <c r="J13" s="176"/>
      <c r="K13" s="56"/>
      <c r="L13" s="56"/>
      <c r="M13" s="56"/>
      <c r="N13" s="270"/>
      <c r="O13" s="56"/>
      <c r="P13" s="270"/>
      <c r="Q13" s="56"/>
    </row>
    <row r="14" spans="1:17">
      <c r="A14" s="176"/>
      <c r="B14" s="183"/>
      <c r="C14" s="183"/>
      <c r="D14" s="183"/>
      <c r="E14" s="183"/>
      <c r="F14" s="183"/>
      <c r="G14" s="183"/>
      <c r="H14" s="266"/>
      <c r="J14" s="176"/>
      <c r="K14" s="361"/>
      <c r="L14" s="361"/>
      <c r="M14" s="361"/>
      <c r="N14" s="358"/>
      <c r="O14" s="361"/>
      <c r="P14" s="358"/>
      <c r="Q14" s="361"/>
    </row>
    <row r="15" spans="1:17">
      <c r="A15" s="176"/>
      <c r="B15" s="183"/>
      <c r="C15" s="183"/>
      <c r="D15" s="183"/>
      <c r="E15" s="183"/>
      <c r="F15" s="183"/>
      <c r="G15" s="183"/>
      <c r="H15" s="266"/>
      <c r="J15" s="176"/>
      <c r="K15" s="361"/>
      <c r="L15" s="361"/>
      <c r="M15" s="361"/>
      <c r="N15" s="358"/>
      <c r="O15" s="361"/>
      <c r="P15" s="358"/>
      <c r="Q15" s="361"/>
    </row>
    <row r="16" spans="1:17">
      <c r="A16" s="176"/>
      <c r="B16" s="183"/>
      <c r="C16" s="183"/>
      <c r="D16" s="183"/>
      <c r="E16" s="183"/>
      <c r="F16" s="183"/>
      <c r="G16" s="183"/>
      <c r="H16" s="266"/>
      <c r="J16" s="176"/>
      <c r="K16" s="361"/>
      <c r="L16" s="361"/>
      <c r="M16" s="361"/>
      <c r="N16" s="358"/>
      <c r="O16" s="361"/>
      <c r="P16" s="358"/>
      <c r="Q16" s="361"/>
    </row>
    <row r="17" spans="1:17">
      <c r="A17" s="176"/>
      <c r="B17" s="183"/>
      <c r="C17" s="183"/>
      <c r="D17" s="183"/>
      <c r="E17" s="183"/>
      <c r="F17" s="183"/>
      <c r="G17" s="183"/>
      <c r="H17" s="266"/>
      <c r="J17" s="176"/>
      <c r="K17" s="361"/>
      <c r="L17" s="361"/>
      <c r="M17" s="361"/>
      <c r="N17" s="358"/>
      <c r="O17" s="361"/>
      <c r="P17" s="358"/>
      <c r="Q17" s="361"/>
    </row>
    <row r="18" spans="1:17">
      <c r="A18" s="62"/>
      <c r="B18" s="33"/>
      <c r="C18" s="33"/>
      <c r="D18" s="33"/>
      <c r="E18" s="33"/>
      <c r="F18" s="33"/>
      <c r="G18" s="33"/>
      <c r="H18" s="266"/>
      <c r="J18" s="257"/>
      <c r="K18" s="257"/>
      <c r="L18" s="257"/>
      <c r="M18" s="257"/>
      <c r="N18" s="257"/>
      <c r="O18" s="257"/>
      <c r="P18" s="257"/>
      <c r="Q18" s="257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01B0-B31D-49D9-9FE0-F62F06F6DFB1}">
  <dimension ref="A1:Q19"/>
  <sheetViews>
    <sheetView topLeftCell="A7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313</v>
      </c>
    </row>
    <row r="7" spans="1:17" ht="18.75" customHeight="1">
      <c r="A7" s="25"/>
      <c r="B7" s="229"/>
      <c r="C7" s="551" t="s">
        <v>314</v>
      </c>
      <c r="D7" s="551"/>
      <c r="E7" s="551"/>
      <c r="F7" s="551"/>
      <c r="G7" s="551"/>
      <c r="H7" s="230"/>
      <c r="J7" s="25"/>
      <c r="K7" s="550" t="s">
        <v>315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>
        <v>1</v>
      </c>
      <c r="C10" s="378">
        <v>1</v>
      </c>
      <c r="D10" s="378">
        <v>1200</v>
      </c>
      <c r="E10" s="388">
        <f t="shared" ref="E10:E17" si="0">(C10*D10)/1000</f>
        <v>1.2</v>
      </c>
      <c r="F10" s="378">
        <v>30</v>
      </c>
      <c r="G10" s="389">
        <f>(E10*F10*1000)/1000000</f>
        <v>3.5999999999999997E-2</v>
      </c>
      <c r="H10" s="378">
        <v>10</v>
      </c>
      <c r="J10" s="234"/>
      <c r="K10" s="270"/>
      <c r="L10" s="270"/>
      <c r="M10" s="270"/>
      <c r="N10" s="270"/>
      <c r="O10" s="270"/>
      <c r="P10" s="270"/>
      <c r="Q10" s="270"/>
    </row>
    <row r="11" spans="1:17">
      <c r="A11" s="176" t="s">
        <v>388</v>
      </c>
      <c r="B11" s="378">
        <v>1</v>
      </c>
      <c r="C11" s="378">
        <v>1</v>
      </c>
      <c r="D11" s="378">
        <v>1200</v>
      </c>
      <c r="E11" s="388">
        <f t="shared" si="0"/>
        <v>1.2</v>
      </c>
      <c r="F11" s="378">
        <v>30</v>
      </c>
      <c r="G11" s="389">
        <f>(E11*F11*1000)/1000000</f>
        <v>3.5999999999999997E-2</v>
      </c>
      <c r="H11" s="378">
        <v>21</v>
      </c>
      <c r="J11" s="176"/>
      <c r="K11" s="56"/>
      <c r="L11" s="56"/>
      <c r="M11" s="270"/>
      <c r="N11" s="270"/>
      <c r="O11" s="56"/>
      <c r="P11" s="270"/>
      <c r="Q11" s="56"/>
    </row>
    <row r="12" spans="1:17">
      <c r="A12" s="176" t="s">
        <v>389</v>
      </c>
      <c r="B12" s="378">
        <v>3</v>
      </c>
      <c r="C12" s="378">
        <v>3</v>
      </c>
      <c r="D12" s="378">
        <v>1200</v>
      </c>
      <c r="E12" s="388">
        <f t="shared" si="0"/>
        <v>3.6</v>
      </c>
      <c r="F12" s="378">
        <v>30</v>
      </c>
      <c r="G12" s="389">
        <f t="shared" ref="G12:G17" si="1">(E12*F12*1000)/1000000</f>
        <v>0.108</v>
      </c>
      <c r="H12" s="378">
        <v>32</v>
      </c>
      <c r="J12" s="176"/>
      <c r="K12" s="56"/>
      <c r="L12" s="56"/>
      <c r="M12" s="270"/>
      <c r="N12" s="270"/>
      <c r="O12" s="56"/>
      <c r="P12" s="270"/>
      <c r="Q12" s="56"/>
    </row>
    <row r="13" spans="1:17">
      <c r="A13" s="176" t="s">
        <v>390</v>
      </c>
      <c r="B13" s="378">
        <v>3</v>
      </c>
      <c r="C13" s="378">
        <v>3</v>
      </c>
      <c r="D13" s="378">
        <v>1200</v>
      </c>
      <c r="E13" s="388">
        <f t="shared" si="0"/>
        <v>3.6</v>
      </c>
      <c r="F13" s="378">
        <v>30</v>
      </c>
      <c r="G13" s="389">
        <f t="shared" si="1"/>
        <v>0.108</v>
      </c>
      <c r="H13" s="378">
        <v>34</v>
      </c>
      <c r="J13" s="176"/>
      <c r="K13" s="56"/>
      <c r="L13" s="56"/>
      <c r="M13" s="56"/>
      <c r="N13" s="270"/>
      <c r="O13" s="56"/>
      <c r="P13" s="270"/>
      <c r="Q13" s="56"/>
    </row>
    <row r="14" spans="1:17">
      <c r="A14" s="176" t="s">
        <v>391</v>
      </c>
      <c r="B14" s="378">
        <v>2</v>
      </c>
      <c r="C14" s="378">
        <v>2</v>
      </c>
      <c r="D14" s="378">
        <v>1200</v>
      </c>
      <c r="E14" s="388">
        <f t="shared" si="0"/>
        <v>2.4</v>
      </c>
      <c r="F14" s="378">
        <v>30</v>
      </c>
      <c r="G14" s="389">
        <f t="shared" si="1"/>
        <v>7.1999999999999995E-2</v>
      </c>
      <c r="H14" s="378">
        <v>11</v>
      </c>
      <c r="J14" s="176"/>
      <c r="K14" s="361"/>
      <c r="L14" s="361"/>
      <c r="M14" s="361"/>
      <c r="N14" s="358"/>
      <c r="O14" s="361"/>
      <c r="P14" s="358"/>
      <c r="Q14" s="361"/>
    </row>
    <row r="15" spans="1:17">
      <c r="A15" s="176" t="s">
        <v>392</v>
      </c>
      <c r="B15" s="378">
        <v>2</v>
      </c>
      <c r="C15" s="378">
        <v>2</v>
      </c>
      <c r="D15" s="378">
        <v>1200</v>
      </c>
      <c r="E15" s="388">
        <f t="shared" si="0"/>
        <v>2.4</v>
      </c>
      <c r="F15" s="378">
        <v>30</v>
      </c>
      <c r="G15" s="389">
        <f t="shared" si="1"/>
        <v>7.1999999999999995E-2</v>
      </c>
      <c r="H15" s="378">
        <v>10</v>
      </c>
      <c r="J15" s="176"/>
      <c r="K15" s="361"/>
      <c r="L15" s="361"/>
      <c r="M15" s="361"/>
      <c r="N15" s="358"/>
      <c r="O15" s="361"/>
      <c r="P15" s="358"/>
      <c r="Q15" s="361"/>
    </row>
    <row r="16" spans="1:17">
      <c r="A16" s="176" t="s">
        <v>393</v>
      </c>
      <c r="B16" s="378">
        <v>1</v>
      </c>
      <c r="C16" s="378">
        <v>1</v>
      </c>
      <c r="D16" s="378">
        <v>1200</v>
      </c>
      <c r="E16" s="388">
        <f t="shared" si="0"/>
        <v>1.2</v>
      </c>
      <c r="F16" s="378">
        <v>30</v>
      </c>
      <c r="G16" s="389">
        <f t="shared" si="1"/>
        <v>3.5999999999999997E-2</v>
      </c>
      <c r="H16" s="378">
        <v>12</v>
      </c>
      <c r="J16" s="176"/>
      <c r="K16" s="361"/>
      <c r="L16" s="361"/>
      <c r="M16" s="361"/>
      <c r="N16" s="358"/>
      <c r="O16" s="361"/>
      <c r="P16" s="358"/>
      <c r="Q16" s="361"/>
    </row>
    <row r="17" spans="1:17">
      <c r="A17" s="176" t="s">
        <v>394</v>
      </c>
      <c r="B17" s="378">
        <v>3</v>
      </c>
      <c r="C17" s="378">
        <v>3</v>
      </c>
      <c r="D17" s="378">
        <v>1200</v>
      </c>
      <c r="E17" s="388">
        <f t="shared" si="0"/>
        <v>3.6</v>
      </c>
      <c r="F17" s="378">
        <v>30</v>
      </c>
      <c r="G17" s="389">
        <f t="shared" si="1"/>
        <v>0.108</v>
      </c>
      <c r="H17" s="378">
        <v>14</v>
      </c>
      <c r="J17" s="176"/>
      <c r="K17" s="361"/>
      <c r="L17" s="361"/>
      <c r="M17" s="361"/>
      <c r="N17" s="358"/>
      <c r="O17" s="361"/>
      <c r="P17" s="358"/>
      <c r="Q17" s="361"/>
    </row>
    <row r="18" spans="1:17">
      <c r="A18" s="62"/>
      <c r="B18" s="86"/>
      <c r="C18" s="86"/>
      <c r="D18" s="86"/>
      <c r="E18" s="390"/>
      <c r="F18" s="86"/>
      <c r="G18" s="391"/>
      <c r="H18" s="379"/>
      <c r="J18" s="257"/>
      <c r="K18" s="257"/>
      <c r="L18" s="257"/>
      <c r="M18" s="257"/>
      <c r="N18" s="257"/>
      <c r="O18" s="257"/>
      <c r="P18" s="257"/>
      <c r="Q18" s="257"/>
    </row>
    <row r="19" spans="1:17" s="23" customFormat="1">
      <c r="A19" s="71" t="s">
        <v>1</v>
      </c>
      <c r="B19" s="380">
        <f>SUM(B10:B18)</f>
        <v>16</v>
      </c>
      <c r="C19" s="380">
        <f>SUM(C10:C18)</f>
        <v>16</v>
      </c>
      <c r="D19" s="380">
        <f>AVERAGE(D10:D18)</f>
        <v>1200</v>
      </c>
      <c r="E19" s="392">
        <f>SUM(E10:E18)</f>
        <v>19.2</v>
      </c>
      <c r="F19" s="380">
        <f>AVERAGE(F10:F18)</f>
        <v>30</v>
      </c>
      <c r="G19" s="393">
        <f>SUM(G10:G18)</f>
        <v>0.57599999999999996</v>
      </c>
      <c r="H19" s="380">
        <f>SUM(H10:H18)</f>
        <v>144</v>
      </c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425B-1985-49EB-9772-030879CC1A71}">
  <dimension ref="A2:AE32"/>
  <sheetViews>
    <sheetView zoomScaleNormal="100" workbookViewId="0">
      <selection activeCell="A14" sqref="A14:XFD14"/>
    </sheetView>
  </sheetViews>
  <sheetFormatPr defaultColWidth="9.125" defaultRowHeight="18"/>
  <cols>
    <col min="1" max="8" width="15.375" style="26" customWidth="1"/>
    <col min="9" max="9" width="16.75" style="26" customWidth="1"/>
    <col min="10" max="10" width="6.875" style="26" customWidth="1"/>
    <col min="11" max="11" width="9.875" style="26" customWidth="1"/>
    <col min="12" max="19" width="17" style="26" customWidth="1"/>
    <col min="20" max="20" width="11.375" style="26" customWidth="1"/>
    <col min="21" max="21" width="11" style="26" customWidth="1"/>
    <col min="22" max="22" width="11.125" style="26" customWidth="1"/>
    <col min="23" max="23" width="10.25" style="26" customWidth="1"/>
    <col min="24" max="24" width="11.375" style="26" customWidth="1"/>
    <col min="25" max="25" width="9.75" style="26" customWidth="1"/>
    <col min="26" max="26" width="11.75" style="26" customWidth="1"/>
    <col min="27" max="254" width="9.125" style="26"/>
    <col min="255" max="255" width="6.25" style="26" customWidth="1"/>
    <col min="256" max="264" width="15.375" style="26" customWidth="1"/>
    <col min="265" max="265" width="6.875" style="26" customWidth="1"/>
    <col min="266" max="266" width="7" style="26" customWidth="1"/>
    <col min="267" max="267" width="9.875" style="26" customWidth="1"/>
    <col min="268" max="275" width="17" style="26" customWidth="1"/>
    <col min="276" max="276" width="11.375" style="26" customWidth="1"/>
    <col min="277" max="277" width="11" style="26" customWidth="1"/>
    <col min="278" max="278" width="11.125" style="26" customWidth="1"/>
    <col min="279" max="279" width="10.25" style="26" customWidth="1"/>
    <col min="280" max="280" width="11.375" style="26" customWidth="1"/>
    <col min="281" max="281" width="9.75" style="26" customWidth="1"/>
    <col min="282" max="282" width="11.75" style="26" customWidth="1"/>
    <col min="283" max="510" width="9.125" style="26"/>
    <col min="511" max="511" width="6.25" style="26" customWidth="1"/>
    <col min="512" max="520" width="15.375" style="26" customWidth="1"/>
    <col min="521" max="521" width="6.875" style="26" customWidth="1"/>
    <col min="522" max="522" width="7" style="26" customWidth="1"/>
    <col min="523" max="523" width="9.875" style="26" customWidth="1"/>
    <col min="524" max="531" width="17" style="26" customWidth="1"/>
    <col min="532" max="532" width="11.375" style="26" customWidth="1"/>
    <col min="533" max="533" width="11" style="26" customWidth="1"/>
    <col min="534" max="534" width="11.125" style="26" customWidth="1"/>
    <col min="535" max="535" width="10.25" style="26" customWidth="1"/>
    <col min="536" max="536" width="11.375" style="26" customWidth="1"/>
    <col min="537" max="537" width="9.75" style="26" customWidth="1"/>
    <col min="538" max="538" width="11.75" style="26" customWidth="1"/>
    <col min="539" max="766" width="9.125" style="26"/>
    <col min="767" max="767" width="6.25" style="26" customWidth="1"/>
    <col min="768" max="776" width="15.375" style="26" customWidth="1"/>
    <col min="777" max="777" width="6.875" style="26" customWidth="1"/>
    <col min="778" max="778" width="7" style="26" customWidth="1"/>
    <col min="779" max="779" width="9.875" style="26" customWidth="1"/>
    <col min="780" max="787" width="17" style="26" customWidth="1"/>
    <col min="788" max="788" width="11.375" style="26" customWidth="1"/>
    <col min="789" max="789" width="11" style="26" customWidth="1"/>
    <col min="790" max="790" width="11.125" style="26" customWidth="1"/>
    <col min="791" max="791" width="10.25" style="26" customWidth="1"/>
    <col min="792" max="792" width="11.375" style="26" customWidth="1"/>
    <col min="793" max="793" width="9.75" style="26" customWidth="1"/>
    <col min="794" max="794" width="11.75" style="26" customWidth="1"/>
    <col min="795" max="1022" width="9.125" style="26"/>
    <col min="1023" max="1023" width="6.25" style="26" customWidth="1"/>
    <col min="1024" max="1032" width="15.375" style="26" customWidth="1"/>
    <col min="1033" max="1033" width="6.875" style="26" customWidth="1"/>
    <col min="1034" max="1034" width="7" style="26" customWidth="1"/>
    <col min="1035" max="1035" width="9.875" style="26" customWidth="1"/>
    <col min="1036" max="1043" width="17" style="26" customWidth="1"/>
    <col min="1044" max="1044" width="11.375" style="26" customWidth="1"/>
    <col min="1045" max="1045" width="11" style="26" customWidth="1"/>
    <col min="1046" max="1046" width="11.125" style="26" customWidth="1"/>
    <col min="1047" max="1047" width="10.25" style="26" customWidth="1"/>
    <col min="1048" max="1048" width="11.375" style="26" customWidth="1"/>
    <col min="1049" max="1049" width="9.75" style="26" customWidth="1"/>
    <col min="1050" max="1050" width="11.75" style="26" customWidth="1"/>
    <col min="1051" max="1278" width="9.125" style="26"/>
    <col min="1279" max="1279" width="6.25" style="26" customWidth="1"/>
    <col min="1280" max="1288" width="15.375" style="26" customWidth="1"/>
    <col min="1289" max="1289" width="6.875" style="26" customWidth="1"/>
    <col min="1290" max="1290" width="7" style="26" customWidth="1"/>
    <col min="1291" max="1291" width="9.875" style="26" customWidth="1"/>
    <col min="1292" max="1299" width="17" style="26" customWidth="1"/>
    <col min="1300" max="1300" width="11.375" style="26" customWidth="1"/>
    <col min="1301" max="1301" width="11" style="26" customWidth="1"/>
    <col min="1302" max="1302" width="11.125" style="26" customWidth="1"/>
    <col min="1303" max="1303" width="10.25" style="26" customWidth="1"/>
    <col min="1304" max="1304" width="11.375" style="26" customWidth="1"/>
    <col min="1305" max="1305" width="9.75" style="26" customWidth="1"/>
    <col min="1306" max="1306" width="11.75" style="26" customWidth="1"/>
    <col min="1307" max="1534" width="9.125" style="26"/>
    <col min="1535" max="1535" width="6.25" style="26" customWidth="1"/>
    <col min="1536" max="1544" width="15.375" style="26" customWidth="1"/>
    <col min="1545" max="1545" width="6.875" style="26" customWidth="1"/>
    <col min="1546" max="1546" width="7" style="26" customWidth="1"/>
    <col min="1547" max="1547" width="9.875" style="26" customWidth="1"/>
    <col min="1548" max="1555" width="17" style="26" customWidth="1"/>
    <col min="1556" max="1556" width="11.375" style="26" customWidth="1"/>
    <col min="1557" max="1557" width="11" style="26" customWidth="1"/>
    <col min="1558" max="1558" width="11.125" style="26" customWidth="1"/>
    <col min="1559" max="1559" width="10.25" style="26" customWidth="1"/>
    <col min="1560" max="1560" width="11.375" style="26" customWidth="1"/>
    <col min="1561" max="1561" width="9.75" style="26" customWidth="1"/>
    <col min="1562" max="1562" width="11.75" style="26" customWidth="1"/>
    <col min="1563" max="1790" width="9.125" style="26"/>
    <col min="1791" max="1791" width="6.25" style="26" customWidth="1"/>
    <col min="1792" max="1800" width="15.375" style="26" customWidth="1"/>
    <col min="1801" max="1801" width="6.875" style="26" customWidth="1"/>
    <col min="1802" max="1802" width="7" style="26" customWidth="1"/>
    <col min="1803" max="1803" width="9.875" style="26" customWidth="1"/>
    <col min="1804" max="1811" width="17" style="26" customWidth="1"/>
    <col min="1812" max="1812" width="11.375" style="26" customWidth="1"/>
    <col min="1813" max="1813" width="11" style="26" customWidth="1"/>
    <col min="1814" max="1814" width="11.125" style="26" customWidth="1"/>
    <col min="1815" max="1815" width="10.25" style="26" customWidth="1"/>
    <col min="1816" max="1816" width="11.375" style="26" customWidth="1"/>
    <col min="1817" max="1817" width="9.75" style="26" customWidth="1"/>
    <col min="1818" max="1818" width="11.75" style="26" customWidth="1"/>
    <col min="1819" max="2046" width="9.125" style="26"/>
    <col min="2047" max="2047" width="6.25" style="26" customWidth="1"/>
    <col min="2048" max="2056" width="15.375" style="26" customWidth="1"/>
    <col min="2057" max="2057" width="6.875" style="26" customWidth="1"/>
    <col min="2058" max="2058" width="7" style="26" customWidth="1"/>
    <col min="2059" max="2059" width="9.875" style="26" customWidth="1"/>
    <col min="2060" max="2067" width="17" style="26" customWidth="1"/>
    <col min="2068" max="2068" width="11.375" style="26" customWidth="1"/>
    <col min="2069" max="2069" width="11" style="26" customWidth="1"/>
    <col min="2070" max="2070" width="11.125" style="26" customWidth="1"/>
    <col min="2071" max="2071" width="10.25" style="26" customWidth="1"/>
    <col min="2072" max="2072" width="11.375" style="26" customWidth="1"/>
    <col min="2073" max="2073" width="9.75" style="26" customWidth="1"/>
    <col min="2074" max="2074" width="11.75" style="26" customWidth="1"/>
    <col min="2075" max="2302" width="9.125" style="26"/>
    <col min="2303" max="2303" width="6.25" style="26" customWidth="1"/>
    <col min="2304" max="2312" width="15.375" style="26" customWidth="1"/>
    <col min="2313" max="2313" width="6.875" style="26" customWidth="1"/>
    <col min="2314" max="2314" width="7" style="26" customWidth="1"/>
    <col min="2315" max="2315" width="9.875" style="26" customWidth="1"/>
    <col min="2316" max="2323" width="17" style="26" customWidth="1"/>
    <col min="2324" max="2324" width="11.375" style="26" customWidth="1"/>
    <col min="2325" max="2325" width="11" style="26" customWidth="1"/>
    <col min="2326" max="2326" width="11.125" style="26" customWidth="1"/>
    <col min="2327" max="2327" width="10.25" style="26" customWidth="1"/>
    <col min="2328" max="2328" width="11.375" style="26" customWidth="1"/>
    <col min="2329" max="2329" width="9.75" style="26" customWidth="1"/>
    <col min="2330" max="2330" width="11.75" style="26" customWidth="1"/>
    <col min="2331" max="2558" width="9.125" style="26"/>
    <col min="2559" max="2559" width="6.25" style="26" customWidth="1"/>
    <col min="2560" max="2568" width="15.375" style="26" customWidth="1"/>
    <col min="2569" max="2569" width="6.875" style="26" customWidth="1"/>
    <col min="2570" max="2570" width="7" style="26" customWidth="1"/>
    <col min="2571" max="2571" width="9.875" style="26" customWidth="1"/>
    <col min="2572" max="2579" width="17" style="26" customWidth="1"/>
    <col min="2580" max="2580" width="11.375" style="26" customWidth="1"/>
    <col min="2581" max="2581" width="11" style="26" customWidth="1"/>
    <col min="2582" max="2582" width="11.125" style="26" customWidth="1"/>
    <col min="2583" max="2583" width="10.25" style="26" customWidth="1"/>
    <col min="2584" max="2584" width="11.375" style="26" customWidth="1"/>
    <col min="2585" max="2585" width="9.75" style="26" customWidth="1"/>
    <col min="2586" max="2586" width="11.75" style="26" customWidth="1"/>
    <col min="2587" max="2814" width="9.125" style="26"/>
    <col min="2815" max="2815" width="6.25" style="26" customWidth="1"/>
    <col min="2816" max="2824" width="15.375" style="26" customWidth="1"/>
    <col min="2825" max="2825" width="6.875" style="26" customWidth="1"/>
    <col min="2826" max="2826" width="7" style="26" customWidth="1"/>
    <col min="2827" max="2827" width="9.875" style="26" customWidth="1"/>
    <col min="2828" max="2835" width="17" style="26" customWidth="1"/>
    <col min="2836" max="2836" width="11.375" style="26" customWidth="1"/>
    <col min="2837" max="2837" width="11" style="26" customWidth="1"/>
    <col min="2838" max="2838" width="11.125" style="26" customWidth="1"/>
    <col min="2839" max="2839" width="10.25" style="26" customWidth="1"/>
    <col min="2840" max="2840" width="11.375" style="26" customWidth="1"/>
    <col min="2841" max="2841" width="9.75" style="26" customWidth="1"/>
    <col min="2842" max="2842" width="11.75" style="26" customWidth="1"/>
    <col min="2843" max="3070" width="9.125" style="26"/>
    <col min="3071" max="3071" width="6.25" style="26" customWidth="1"/>
    <col min="3072" max="3080" width="15.375" style="26" customWidth="1"/>
    <col min="3081" max="3081" width="6.875" style="26" customWidth="1"/>
    <col min="3082" max="3082" width="7" style="26" customWidth="1"/>
    <col min="3083" max="3083" width="9.875" style="26" customWidth="1"/>
    <col min="3084" max="3091" width="17" style="26" customWidth="1"/>
    <col min="3092" max="3092" width="11.375" style="26" customWidth="1"/>
    <col min="3093" max="3093" width="11" style="26" customWidth="1"/>
    <col min="3094" max="3094" width="11.125" style="26" customWidth="1"/>
    <col min="3095" max="3095" width="10.25" style="26" customWidth="1"/>
    <col min="3096" max="3096" width="11.375" style="26" customWidth="1"/>
    <col min="3097" max="3097" width="9.75" style="26" customWidth="1"/>
    <col min="3098" max="3098" width="11.75" style="26" customWidth="1"/>
    <col min="3099" max="3326" width="9.125" style="26"/>
    <col min="3327" max="3327" width="6.25" style="26" customWidth="1"/>
    <col min="3328" max="3336" width="15.375" style="26" customWidth="1"/>
    <col min="3337" max="3337" width="6.875" style="26" customWidth="1"/>
    <col min="3338" max="3338" width="7" style="26" customWidth="1"/>
    <col min="3339" max="3339" width="9.875" style="26" customWidth="1"/>
    <col min="3340" max="3347" width="17" style="26" customWidth="1"/>
    <col min="3348" max="3348" width="11.375" style="26" customWidth="1"/>
    <col min="3349" max="3349" width="11" style="26" customWidth="1"/>
    <col min="3350" max="3350" width="11.125" style="26" customWidth="1"/>
    <col min="3351" max="3351" width="10.25" style="26" customWidth="1"/>
    <col min="3352" max="3352" width="11.375" style="26" customWidth="1"/>
    <col min="3353" max="3353" width="9.75" style="26" customWidth="1"/>
    <col min="3354" max="3354" width="11.75" style="26" customWidth="1"/>
    <col min="3355" max="3582" width="9.125" style="26"/>
    <col min="3583" max="3583" width="6.25" style="26" customWidth="1"/>
    <col min="3584" max="3592" width="15.375" style="26" customWidth="1"/>
    <col min="3593" max="3593" width="6.875" style="26" customWidth="1"/>
    <col min="3594" max="3594" width="7" style="26" customWidth="1"/>
    <col min="3595" max="3595" width="9.875" style="26" customWidth="1"/>
    <col min="3596" max="3603" width="17" style="26" customWidth="1"/>
    <col min="3604" max="3604" width="11.375" style="26" customWidth="1"/>
    <col min="3605" max="3605" width="11" style="26" customWidth="1"/>
    <col min="3606" max="3606" width="11.125" style="26" customWidth="1"/>
    <col min="3607" max="3607" width="10.25" style="26" customWidth="1"/>
    <col min="3608" max="3608" width="11.375" style="26" customWidth="1"/>
    <col min="3609" max="3609" width="9.75" style="26" customWidth="1"/>
    <col min="3610" max="3610" width="11.75" style="26" customWidth="1"/>
    <col min="3611" max="3838" width="9.125" style="26"/>
    <col min="3839" max="3839" width="6.25" style="26" customWidth="1"/>
    <col min="3840" max="3848" width="15.375" style="26" customWidth="1"/>
    <col min="3849" max="3849" width="6.875" style="26" customWidth="1"/>
    <col min="3850" max="3850" width="7" style="26" customWidth="1"/>
    <col min="3851" max="3851" width="9.875" style="26" customWidth="1"/>
    <col min="3852" max="3859" width="17" style="26" customWidth="1"/>
    <col min="3860" max="3860" width="11.375" style="26" customWidth="1"/>
    <col min="3861" max="3861" width="11" style="26" customWidth="1"/>
    <col min="3862" max="3862" width="11.125" style="26" customWidth="1"/>
    <col min="3863" max="3863" width="10.25" style="26" customWidth="1"/>
    <col min="3864" max="3864" width="11.375" style="26" customWidth="1"/>
    <col min="3865" max="3865" width="9.75" style="26" customWidth="1"/>
    <col min="3866" max="3866" width="11.75" style="26" customWidth="1"/>
    <col min="3867" max="4094" width="9.125" style="26"/>
    <col min="4095" max="4095" width="6.25" style="26" customWidth="1"/>
    <col min="4096" max="4104" width="15.375" style="26" customWidth="1"/>
    <col min="4105" max="4105" width="6.875" style="26" customWidth="1"/>
    <col min="4106" max="4106" width="7" style="26" customWidth="1"/>
    <col min="4107" max="4107" width="9.875" style="26" customWidth="1"/>
    <col min="4108" max="4115" width="17" style="26" customWidth="1"/>
    <col min="4116" max="4116" width="11.375" style="26" customWidth="1"/>
    <col min="4117" max="4117" width="11" style="26" customWidth="1"/>
    <col min="4118" max="4118" width="11.125" style="26" customWidth="1"/>
    <col min="4119" max="4119" width="10.25" style="26" customWidth="1"/>
    <col min="4120" max="4120" width="11.375" style="26" customWidth="1"/>
    <col min="4121" max="4121" width="9.75" style="26" customWidth="1"/>
    <col min="4122" max="4122" width="11.75" style="26" customWidth="1"/>
    <col min="4123" max="4350" width="9.125" style="26"/>
    <col min="4351" max="4351" width="6.25" style="26" customWidth="1"/>
    <col min="4352" max="4360" width="15.375" style="26" customWidth="1"/>
    <col min="4361" max="4361" width="6.875" style="26" customWidth="1"/>
    <col min="4362" max="4362" width="7" style="26" customWidth="1"/>
    <col min="4363" max="4363" width="9.875" style="26" customWidth="1"/>
    <col min="4364" max="4371" width="17" style="26" customWidth="1"/>
    <col min="4372" max="4372" width="11.375" style="26" customWidth="1"/>
    <col min="4373" max="4373" width="11" style="26" customWidth="1"/>
    <col min="4374" max="4374" width="11.125" style="26" customWidth="1"/>
    <col min="4375" max="4375" width="10.25" style="26" customWidth="1"/>
    <col min="4376" max="4376" width="11.375" style="26" customWidth="1"/>
    <col min="4377" max="4377" width="9.75" style="26" customWidth="1"/>
    <col min="4378" max="4378" width="11.75" style="26" customWidth="1"/>
    <col min="4379" max="4606" width="9.125" style="26"/>
    <col min="4607" max="4607" width="6.25" style="26" customWidth="1"/>
    <col min="4608" max="4616" width="15.375" style="26" customWidth="1"/>
    <col min="4617" max="4617" width="6.875" style="26" customWidth="1"/>
    <col min="4618" max="4618" width="7" style="26" customWidth="1"/>
    <col min="4619" max="4619" width="9.875" style="26" customWidth="1"/>
    <col min="4620" max="4627" width="17" style="26" customWidth="1"/>
    <col min="4628" max="4628" width="11.375" style="26" customWidth="1"/>
    <col min="4629" max="4629" width="11" style="26" customWidth="1"/>
    <col min="4630" max="4630" width="11.125" style="26" customWidth="1"/>
    <col min="4631" max="4631" width="10.25" style="26" customWidth="1"/>
    <col min="4632" max="4632" width="11.375" style="26" customWidth="1"/>
    <col min="4633" max="4633" width="9.75" style="26" customWidth="1"/>
    <col min="4634" max="4634" width="11.75" style="26" customWidth="1"/>
    <col min="4635" max="4862" width="9.125" style="26"/>
    <col min="4863" max="4863" width="6.25" style="26" customWidth="1"/>
    <col min="4864" max="4872" width="15.375" style="26" customWidth="1"/>
    <col min="4873" max="4873" width="6.875" style="26" customWidth="1"/>
    <col min="4874" max="4874" width="7" style="26" customWidth="1"/>
    <col min="4875" max="4875" width="9.875" style="26" customWidth="1"/>
    <col min="4876" max="4883" width="17" style="26" customWidth="1"/>
    <col min="4884" max="4884" width="11.375" style="26" customWidth="1"/>
    <col min="4885" max="4885" width="11" style="26" customWidth="1"/>
    <col min="4886" max="4886" width="11.125" style="26" customWidth="1"/>
    <col min="4887" max="4887" width="10.25" style="26" customWidth="1"/>
    <col min="4888" max="4888" width="11.375" style="26" customWidth="1"/>
    <col min="4889" max="4889" width="9.75" style="26" customWidth="1"/>
    <col min="4890" max="4890" width="11.75" style="26" customWidth="1"/>
    <col min="4891" max="5118" width="9.125" style="26"/>
    <col min="5119" max="5119" width="6.25" style="26" customWidth="1"/>
    <col min="5120" max="5128" width="15.375" style="26" customWidth="1"/>
    <col min="5129" max="5129" width="6.875" style="26" customWidth="1"/>
    <col min="5130" max="5130" width="7" style="26" customWidth="1"/>
    <col min="5131" max="5131" width="9.875" style="26" customWidth="1"/>
    <col min="5132" max="5139" width="17" style="26" customWidth="1"/>
    <col min="5140" max="5140" width="11.375" style="26" customWidth="1"/>
    <col min="5141" max="5141" width="11" style="26" customWidth="1"/>
    <col min="5142" max="5142" width="11.125" style="26" customWidth="1"/>
    <col min="5143" max="5143" width="10.25" style="26" customWidth="1"/>
    <col min="5144" max="5144" width="11.375" style="26" customWidth="1"/>
    <col min="5145" max="5145" width="9.75" style="26" customWidth="1"/>
    <col min="5146" max="5146" width="11.75" style="26" customWidth="1"/>
    <col min="5147" max="5374" width="9.125" style="26"/>
    <col min="5375" max="5375" width="6.25" style="26" customWidth="1"/>
    <col min="5376" max="5384" width="15.375" style="26" customWidth="1"/>
    <col min="5385" max="5385" width="6.875" style="26" customWidth="1"/>
    <col min="5386" max="5386" width="7" style="26" customWidth="1"/>
    <col min="5387" max="5387" width="9.875" style="26" customWidth="1"/>
    <col min="5388" max="5395" width="17" style="26" customWidth="1"/>
    <col min="5396" max="5396" width="11.375" style="26" customWidth="1"/>
    <col min="5397" max="5397" width="11" style="26" customWidth="1"/>
    <col min="5398" max="5398" width="11.125" style="26" customWidth="1"/>
    <col min="5399" max="5399" width="10.25" style="26" customWidth="1"/>
    <col min="5400" max="5400" width="11.375" style="26" customWidth="1"/>
    <col min="5401" max="5401" width="9.75" style="26" customWidth="1"/>
    <col min="5402" max="5402" width="11.75" style="26" customWidth="1"/>
    <col min="5403" max="5630" width="9.125" style="26"/>
    <col min="5631" max="5631" width="6.25" style="26" customWidth="1"/>
    <col min="5632" max="5640" width="15.375" style="26" customWidth="1"/>
    <col min="5641" max="5641" width="6.875" style="26" customWidth="1"/>
    <col min="5642" max="5642" width="7" style="26" customWidth="1"/>
    <col min="5643" max="5643" width="9.875" style="26" customWidth="1"/>
    <col min="5644" max="5651" width="17" style="26" customWidth="1"/>
    <col min="5652" max="5652" width="11.375" style="26" customWidth="1"/>
    <col min="5653" max="5653" width="11" style="26" customWidth="1"/>
    <col min="5654" max="5654" width="11.125" style="26" customWidth="1"/>
    <col min="5655" max="5655" width="10.25" style="26" customWidth="1"/>
    <col min="5656" max="5656" width="11.375" style="26" customWidth="1"/>
    <col min="5657" max="5657" width="9.75" style="26" customWidth="1"/>
    <col min="5658" max="5658" width="11.75" style="26" customWidth="1"/>
    <col min="5659" max="5886" width="9.125" style="26"/>
    <col min="5887" max="5887" width="6.25" style="26" customWidth="1"/>
    <col min="5888" max="5896" width="15.375" style="26" customWidth="1"/>
    <col min="5897" max="5897" width="6.875" style="26" customWidth="1"/>
    <col min="5898" max="5898" width="7" style="26" customWidth="1"/>
    <col min="5899" max="5899" width="9.875" style="26" customWidth="1"/>
    <col min="5900" max="5907" width="17" style="26" customWidth="1"/>
    <col min="5908" max="5908" width="11.375" style="26" customWidth="1"/>
    <col min="5909" max="5909" width="11" style="26" customWidth="1"/>
    <col min="5910" max="5910" width="11.125" style="26" customWidth="1"/>
    <col min="5911" max="5911" width="10.25" style="26" customWidth="1"/>
    <col min="5912" max="5912" width="11.375" style="26" customWidth="1"/>
    <col min="5913" max="5913" width="9.75" style="26" customWidth="1"/>
    <col min="5914" max="5914" width="11.75" style="26" customWidth="1"/>
    <col min="5915" max="6142" width="9.125" style="26"/>
    <col min="6143" max="6143" width="6.25" style="26" customWidth="1"/>
    <col min="6144" max="6152" width="15.375" style="26" customWidth="1"/>
    <col min="6153" max="6153" width="6.875" style="26" customWidth="1"/>
    <col min="6154" max="6154" width="7" style="26" customWidth="1"/>
    <col min="6155" max="6155" width="9.875" style="26" customWidth="1"/>
    <col min="6156" max="6163" width="17" style="26" customWidth="1"/>
    <col min="6164" max="6164" width="11.375" style="26" customWidth="1"/>
    <col min="6165" max="6165" width="11" style="26" customWidth="1"/>
    <col min="6166" max="6166" width="11.125" style="26" customWidth="1"/>
    <col min="6167" max="6167" width="10.25" style="26" customWidth="1"/>
    <col min="6168" max="6168" width="11.375" style="26" customWidth="1"/>
    <col min="6169" max="6169" width="9.75" style="26" customWidth="1"/>
    <col min="6170" max="6170" width="11.75" style="26" customWidth="1"/>
    <col min="6171" max="6398" width="9.125" style="26"/>
    <col min="6399" max="6399" width="6.25" style="26" customWidth="1"/>
    <col min="6400" max="6408" width="15.375" style="26" customWidth="1"/>
    <col min="6409" max="6409" width="6.875" style="26" customWidth="1"/>
    <col min="6410" max="6410" width="7" style="26" customWidth="1"/>
    <col min="6411" max="6411" width="9.875" style="26" customWidth="1"/>
    <col min="6412" max="6419" width="17" style="26" customWidth="1"/>
    <col min="6420" max="6420" width="11.375" style="26" customWidth="1"/>
    <col min="6421" max="6421" width="11" style="26" customWidth="1"/>
    <col min="6422" max="6422" width="11.125" style="26" customWidth="1"/>
    <col min="6423" max="6423" width="10.25" style="26" customWidth="1"/>
    <col min="6424" max="6424" width="11.375" style="26" customWidth="1"/>
    <col min="6425" max="6425" width="9.75" style="26" customWidth="1"/>
    <col min="6426" max="6426" width="11.75" style="26" customWidth="1"/>
    <col min="6427" max="6654" width="9.125" style="26"/>
    <col min="6655" max="6655" width="6.25" style="26" customWidth="1"/>
    <col min="6656" max="6664" width="15.375" style="26" customWidth="1"/>
    <col min="6665" max="6665" width="6.875" style="26" customWidth="1"/>
    <col min="6666" max="6666" width="7" style="26" customWidth="1"/>
    <col min="6667" max="6667" width="9.875" style="26" customWidth="1"/>
    <col min="6668" max="6675" width="17" style="26" customWidth="1"/>
    <col min="6676" max="6676" width="11.375" style="26" customWidth="1"/>
    <col min="6677" max="6677" width="11" style="26" customWidth="1"/>
    <col min="6678" max="6678" width="11.125" style="26" customWidth="1"/>
    <col min="6679" max="6679" width="10.25" style="26" customWidth="1"/>
    <col min="6680" max="6680" width="11.375" style="26" customWidth="1"/>
    <col min="6681" max="6681" width="9.75" style="26" customWidth="1"/>
    <col min="6682" max="6682" width="11.75" style="26" customWidth="1"/>
    <col min="6683" max="6910" width="9.125" style="26"/>
    <col min="6911" max="6911" width="6.25" style="26" customWidth="1"/>
    <col min="6912" max="6920" width="15.375" style="26" customWidth="1"/>
    <col min="6921" max="6921" width="6.875" style="26" customWidth="1"/>
    <col min="6922" max="6922" width="7" style="26" customWidth="1"/>
    <col min="6923" max="6923" width="9.875" style="26" customWidth="1"/>
    <col min="6924" max="6931" width="17" style="26" customWidth="1"/>
    <col min="6932" max="6932" width="11.375" style="26" customWidth="1"/>
    <col min="6933" max="6933" width="11" style="26" customWidth="1"/>
    <col min="6934" max="6934" width="11.125" style="26" customWidth="1"/>
    <col min="6935" max="6935" width="10.25" style="26" customWidth="1"/>
    <col min="6936" max="6936" width="11.375" style="26" customWidth="1"/>
    <col min="6937" max="6937" width="9.75" style="26" customWidth="1"/>
    <col min="6938" max="6938" width="11.75" style="26" customWidth="1"/>
    <col min="6939" max="7166" width="9.125" style="26"/>
    <col min="7167" max="7167" width="6.25" style="26" customWidth="1"/>
    <col min="7168" max="7176" width="15.375" style="26" customWidth="1"/>
    <col min="7177" max="7177" width="6.875" style="26" customWidth="1"/>
    <col min="7178" max="7178" width="7" style="26" customWidth="1"/>
    <col min="7179" max="7179" width="9.875" style="26" customWidth="1"/>
    <col min="7180" max="7187" width="17" style="26" customWidth="1"/>
    <col min="7188" max="7188" width="11.375" style="26" customWidth="1"/>
    <col min="7189" max="7189" width="11" style="26" customWidth="1"/>
    <col min="7190" max="7190" width="11.125" style="26" customWidth="1"/>
    <col min="7191" max="7191" width="10.25" style="26" customWidth="1"/>
    <col min="7192" max="7192" width="11.375" style="26" customWidth="1"/>
    <col min="7193" max="7193" width="9.75" style="26" customWidth="1"/>
    <col min="7194" max="7194" width="11.75" style="26" customWidth="1"/>
    <col min="7195" max="7422" width="9.125" style="26"/>
    <col min="7423" max="7423" width="6.25" style="26" customWidth="1"/>
    <col min="7424" max="7432" width="15.375" style="26" customWidth="1"/>
    <col min="7433" max="7433" width="6.875" style="26" customWidth="1"/>
    <col min="7434" max="7434" width="7" style="26" customWidth="1"/>
    <col min="7435" max="7435" width="9.875" style="26" customWidth="1"/>
    <col min="7436" max="7443" width="17" style="26" customWidth="1"/>
    <col min="7444" max="7444" width="11.375" style="26" customWidth="1"/>
    <col min="7445" max="7445" width="11" style="26" customWidth="1"/>
    <col min="7446" max="7446" width="11.125" style="26" customWidth="1"/>
    <col min="7447" max="7447" width="10.25" style="26" customWidth="1"/>
    <col min="7448" max="7448" width="11.375" style="26" customWidth="1"/>
    <col min="7449" max="7449" width="9.75" style="26" customWidth="1"/>
    <col min="7450" max="7450" width="11.75" style="26" customWidth="1"/>
    <col min="7451" max="7678" width="9.125" style="26"/>
    <col min="7679" max="7679" width="6.25" style="26" customWidth="1"/>
    <col min="7680" max="7688" width="15.375" style="26" customWidth="1"/>
    <col min="7689" max="7689" width="6.875" style="26" customWidth="1"/>
    <col min="7690" max="7690" width="7" style="26" customWidth="1"/>
    <col min="7691" max="7691" width="9.875" style="26" customWidth="1"/>
    <col min="7692" max="7699" width="17" style="26" customWidth="1"/>
    <col min="7700" max="7700" width="11.375" style="26" customWidth="1"/>
    <col min="7701" max="7701" width="11" style="26" customWidth="1"/>
    <col min="7702" max="7702" width="11.125" style="26" customWidth="1"/>
    <col min="7703" max="7703" width="10.25" style="26" customWidth="1"/>
    <col min="7704" max="7704" width="11.375" style="26" customWidth="1"/>
    <col min="7705" max="7705" width="9.75" style="26" customWidth="1"/>
    <col min="7706" max="7706" width="11.75" style="26" customWidth="1"/>
    <col min="7707" max="7934" width="9.125" style="26"/>
    <col min="7935" max="7935" width="6.25" style="26" customWidth="1"/>
    <col min="7936" max="7944" width="15.375" style="26" customWidth="1"/>
    <col min="7945" max="7945" width="6.875" style="26" customWidth="1"/>
    <col min="7946" max="7946" width="7" style="26" customWidth="1"/>
    <col min="7947" max="7947" width="9.875" style="26" customWidth="1"/>
    <col min="7948" max="7955" width="17" style="26" customWidth="1"/>
    <col min="7956" max="7956" width="11.375" style="26" customWidth="1"/>
    <col min="7957" max="7957" width="11" style="26" customWidth="1"/>
    <col min="7958" max="7958" width="11.125" style="26" customWidth="1"/>
    <col min="7959" max="7959" width="10.25" style="26" customWidth="1"/>
    <col min="7960" max="7960" width="11.375" style="26" customWidth="1"/>
    <col min="7961" max="7961" width="9.75" style="26" customWidth="1"/>
    <col min="7962" max="7962" width="11.75" style="26" customWidth="1"/>
    <col min="7963" max="8190" width="9.125" style="26"/>
    <col min="8191" max="8191" width="6.25" style="26" customWidth="1"/>
    <col min="8192" max="8200" width="15.375" style="26" customWidth="1"/>
    <col min="8201" max="8201" width="6.875" style="26" customWidth="1"/>
    <col min="8202" max="8202" width="7" style="26" customWidth="1"/>
    <col min="8203" max="8203" width="9.875" style="26" customWidth="1"/>
    <col min="8204" max="8211" width="17" style="26" customWidth="1"/>
    <col min="8212" max="8212" width="11.375" style="26" customWidth="1"/>
    <col min="8213" max="8213" width="11" style="26" customWidth="1"/>
    <col min="8214" max="8214" width="11.125" style="26" customWidth="1"/>
    <col min="8215" max="8215" width="10.25" style="26" customWidth="1"/>
    <col min="8216" max="8216" width="11.375" style="26" customWidth="1"/>
    <col min="8217" max="8217" width="9.75" style="26" customWidth="1"/>
    <col min="8218" max="8218" width="11.75" style="26" customWidth="1"/>
    <col min="8219" max="8446" width="9.125" style="26"/>
    <col min="8447" max="8447" width="6.25" style="26" customWidth="1"/>
    <col min="8448" max="8456" width="15.375" style="26" customWidth="1"/>
    <col min="8457" max="8457" width="6.875" style="26" customWidth="1"/>
    <col min="8458" max="8458" width="7" style="26" customWidth="1"/>
    <col min="8459" max="8459" width="9.875" style="26" customWidth="1"/>
    <col min="8460" max="8467" width="17" style="26" customWidth="1"/>
    <col min="8468" max="8468" width="11.375" style="26" customWidth="1"/>
    <col min="8469" max="8469" width="11" style="26" customWidth="1"/>
    <col min="8470" max="8470" width="11.125" style="26" customWidth="1"/>
    <col min="8471" max="8471" width="10.25" style="26" customWidth="1"/>
    <col min="8472" max="8472" width="11.375" style="26" customWidth="1"/>
    <col min="8473" max="8473" width="9.75" style="26" customWidth="1"/>
    <col min="8474" max="8474" width="11.75" style="26" customWidth="1"/>
    <col min="8475" max="8702" width="9.125" style="26"/>
    <col min="8703" max="8703" width="6.25" style="26" customWidth="1"/>
    <col min="8704" max="8712" width="15.375" style="26" customWidth="1"/>
    <col min="8713" max="8713" width="6.875" style="26" customWidth="1"/>
    <col min="8714" max="8714" width="7" style="26" customWidth="1"/>
    <col min="8715" max="8715" width="9.875" style="26" customWidth="1"/>
    <col min="8716" max="8723" width="17" style="26" customWidth="1"/>
    <col min="8724" max="8724" width="11.375" style="26" customWidth="1"/>
    <col min="8725" max="8725" width="11" style="26" customWidth="1"/>
    <col min="8726" max="8726" width="11.125" style="26" customWidth="1"/>
    <col min="8727" max="8727" width="10.25" style="26" customWidth="1"/>
    <col min="8728" max="8728" width="11.375" style="26" customWidth="1"/>
    <col min="8729" max="8729" width="9.75" style="26" customWidth="1"/>
    <col min="8730" max="8730" width="11.75" style="26" customWidth="1"/>
    <col min="8731" max="8958" width="9.125" style="26"/>
    <col min="8959" max="8959" width="6.25" style="26" customWidth="1"/>
    <col min="8960" max="8968" width="15.375" style="26" customWidth="1"/>
    <col min="8969" max="8969" width="6.875" style="26" customWidth="1"/>
    <col min="8970" max="8970" width="7" style="26" customWidth="1"/>
    <col min="8971" max="8971" width="9.875" style="26" customWidth="1"/>
    <col min="8972" max="8979" width="17" style="26" customWidth="1"/>
    <col min="8980" max="8980" width="11.375" style="26" customWidth="1"/>
    <col min="8981" max="8981" width="11" style="26" customWidth="1"/>
    <col min="8982" max="8982" width="11.125" style="26" customWidth="1"/>
    <col min="8983" max="8983" width="10.25" style="26" customWidth="1"/>
    <col min="8984" max="8984" width="11.375" style="26" customWidth="1"/>
    <col min="8985" max="8985" width="9.75" style="26" customWidth="1"/>
    <col min="8986" max="8986" width="11.75" style="26" customWidth="1"/>
    <col min="8987" max="9214" width="9.125" style="26"/>
    <col min="9215" max="9215" width="6.25" style="26" customWidth="1"/>
    <col min="9216" max="9224" width="15.375" style="26" customWidth="1"/>
    <col min="9225" max="9225" width="6.875" style="26" customWidth="1"/>
    <col min="9226" max="9226" width="7" style="26" customWidth="1"/>
    <col min="9227" max="9227" width="9.875" style="26" customWidth="1"/>
    <col min="9228" max="9235" width="17" style="26" customWidth="1"/>
    <col min="9236" max="9236" width="11.375" style="26" customWidth="1"/>
    <col min="9237" max="9237" width="11" style="26" customWidth="1"/>
    <col min="9238" max="9238" width="11.125" style="26" customWidth="1"/>
    <col min="9239" max="9239" width="10.25" style="26" customWidth="1"/>
    <col min="9240" max="9240" width="11.375" style="26" customWidth="1"/>
    <col min="9241" max="9241" width="9.75" style="26" customWidth="1"/>
    <col min="9242" max="9242" width="11.75" style="26" customWidth="1"/>
    <col min="9243" max="9470" width="9.125" style="26"/>
    <col min="9471" max="9471" width="6.25" style="26" customWidth="1"/>
    <col min="9472" max="9480" width="15.375" style="26" customWidth="1"/>
    <col min="9481" max="9481" width="6.875" style="26" customWidth="1"/>
    <col min="9482" max="9482" width="7" style="26" customWidth="1"/>
    <col min="9483" max="9483" width="9.875" style="26" customWidth="1"/>
    <col min="9484" max="9491" width="17" style="26" customWidth="1"/>
    <col min="9492" max="9492" width="11.375" style="26" customWidth="1"/>
    <col min="9493" max="9493" width="11" style="26" customWidth="1"/>
    <col min="9494" max="9494" width="11.125" style="26" customWidth="1"/>
    <col min="9495" max="9495" width="10.25" style="26" customWidth="1"/>
    <col min="9496" max="9496" width="11.375" style="26" customWidth="1"/>
    <col min="9497" max="9497" width="9.75" style="26" customWidth="1"/>
    <col min="9498" max="9498" width="11.75" style="26" customWidth="1"/>
    <col min="9499" max="9726" width="9.125" style="26"/>
    <col min="9727" max="9727" width="6.25" style="26" customWidth="1"/>
    <col min="9728" max="9736" width="15.375" style="26" customWidth="1"/>
    <col min="9737" max="9737" width="6.875" style="26" customWidth="1"/>
    <col min="9738" max="9738" width="7" style="26" customWidth="1"/>
    <col min="9739" max="9739" width="9.875" style="26" customWidth="1"/>
    <col min="9740" max="9747" width="17" style="26" customWidth="1"/>
    <col min="9748" max="9748" width="11.375" style="26" customWidth="1"/>
    <col min="9749" max="9749" width="11" style="26" customWidth="1"/>
    <col min="9750" max="9750" width="11.125" style="26" customWidth="1"/>
    <col min="9751" max="9751" width="10.25" style="26" customWidth="1"/>
    <col min="9752" max="9752" width="11.375" style="26" customWidth="1"/>
    <col min="9753" max="9753" width="9.75" style="26" customWidth="1"/>
    <col min="9754" max="9754" width="11.75" style="26" customWidth="1"/>
    <col min="9755" max="9982" width="9.125" style="26"/>
    <col min="9983" max="9983" width="6.25" style="26" customWidth="1"/>
    <col min="9984" max="9992" width="15.375" style="26" customWidth="1"/>
    <col min="9993" max="9993" width="6.875" style="26" customWidth="1"/>
    <col min="9994" max="9994" width="7" style="26" customWidth="1"/>
    <col min="9995" max="9995" width="9.875" style="26" customWidth="1"/>
    <col min="9996" max="10003" width="17" style="26" customWidth="1"/>
    <col min="10004" max="10004" width="11.375" style="26" customWidth="1"/>
    <col min="10005" max="10005" width="11" style="26" customWidth="1"/>
    <col min="10006" max="10006" width="11.125" style="26" customWidth="1"/>
    <col min="10007" max="10007" width="10.25" style="26" customWidth="1"/>
    <col min="10008" max="10008" width="11.375" style="26" customWidth="1"/>
    <col min="10009" max="10009" width="9.75" style="26" customWidth="1"/>
    <col min="10010" max="10010" width="11.75" style="26" customWidth="1"/>
    <col min="10011" max="10238" width="9.125" style="26"/>
    <col min="10239" max="10239" width="6.25" style="26" customWidth="1"/>
    <col min="10240" max="10248" width="15.375" style="26" customWidth="1"/>
    <col min="10249" max="10249" width="6.875" style="26" customWidth="1"/>
    <col min="10250" max="10250" width="7" style="26" customWidth="1"/>
    <col min="10251" max="10251" width="9.875" style="26" customWidth="1"/>
    <col min="10252" max="10259" width="17" style="26" customWidth="1"/>
    <col min="10260" max="10260" width="11.375" style="26" customWidth="1"/>
    <col min="10261" max="10261" width="11" style="26" customWidth="1"/>
    <col min="10262" max="10262" width="11.125" style="26" customWidth="1"/>
    <col min="10263" max="10263" width="10.25" style="26" customWidth="1"/>
    <col min="10264" max="10264" width="11.375" style="26" customWidth="1"/>
    <col min="10265" max="10265" width="9.75" style="26" customWidth="1"/>
    <col min="10266" max="10266" width="11.75" style="26" customWidth="1"/>
    <col min="10267" max="10494" width="9.125" style="26"/>
    <col min="10495" max="10495" width="6.25" style="26" customWidth="1"/>
    <col min="10496" max="10504" width="15.375" style="26" customWidth="1"/>
    <col min="10505" max="10505" width="6.875" style="26" customWidth="1"/>
    <col min="10506" max="10506" width="7" style="26" customWidth="1"/>
    <col min="10507" max="10507" width="9.875" style="26" customWidth="1"/>
    <col min="10508" max="10515" width="17" style="26" customWidth="1"/>
    <col min="10516" max="10516" width="11.375" style="26" customWidth="1"/>
    <col min="10517" max="10517" width="11" style="26" customWidth="1"/>
    <col min="10518" max="10518" width="11.125" style="26" customWidth="1"/>
    <col min="10519" max="10519" width="10.25" style="26" customWidth="1"/>
    <col min="10520" max="10520" width="11.375" style="26" customWidth="1"/>
    <col min="10521" max="10521" width="9.75" style="26" customWidth="1"/>
    <col min="10522" max="10522" width="11.75" style="26" customWidth="1"/>
    <col min="10523" max="10750" width="9.125" style="26"/>
    <col min="10751" max="10751" width="6.25" style="26" customWidth="1"/>
    <col min="10752" max="10760" width="15.375" style="26" customWidth="1"/>
    <col min="10761" max="10761" width="6.875" style="26" customWidth="1"/>
    <col min="10762" max="10762" width="7" style="26" customWidth="1"/>
    <col min="10763" max="10763" width="9.875" style="26" customWidth="1"/>
    <col min="10764" max="10771" width="17" style="26" customWidth="1"/>
    <col min="10772" max="10772" width="11.375" style="26" customWidth="1"/>
    <col min="10773" max="10773" width="11" style="26" customWidth="1"/>
    <col min="10774" max="10774" width="11.125" style="26" customWidth="1"/>
    <col min="10775" max="10775" width="10.25" style="26" customWidth="1"/>
    <col min="10776" max="10776" width="11.375" style="26" customWidth="1"/>
    <col min="10777" max="10777" width="9.75" style="26" customWidth="1"/>
    <col min="10778" max="10778" width="11.75" style="26" customWidth="1"/>
    <col min="10779" max="11006" width="9.125" style="26"/>
    <col min="11007" max="11007" width="6.25" style="26" customWidth="1"/>
    <col min="11008" max="11016" width="15.375" style="26" customWidth="1"/>
    <col min="11017" max="11017" width="6.875" style="26" customWidth="1"/>
    <col min="11018" max="11018" width="7" style="26" customWidth="1"/>
    <col min="11019" max="11019" width="9.875" style="26" customWidth="1"/>
    <col min="11020" max="11027" width="17" style="26" customWidth="1"/>
    <col min="11028" max="11028" width="11.375" style="26" customWidth="1"/>
    <col min="11029" max="11029" width="11" style="26" customWidth="1"/>
    <col min="11030" max="11030" width="11.125" style="26" customWidth="1"/>
    <col min="11031" max="11031" width="10.25" style="26" customWidth="1"/>
    <col min="11032" max="11032" width="11.375" style="26" customWidth="1"/>
    <col min="11033" max="11033" width="9.75" style="26" customWidth="1"/>
    <col min="11034" max="11034" width="11.75" style="26" customWidth="1"/>
    <col min="11035" max="11262" width="9.125" style="26"/>
    <col min="11263" max="11263" width="6.25" style="26" customWidth="1"/>
    <col min="11264" max="11272" width="15.375" style="26" customWidth="1"/>
    <col min="11273" max="11273" width="6.875" style="26" customWidth="1"/>
    <col min="11274" max="11274" width="7" style="26" customWidth="1"/>
    <col min="11275" max="11275" width="9.875" style="26" customWidth="1"/>
    <col min="11276" max="11283" width="17" style="26" customWidth="1"/>
    <col min="11284" max="11284" width="11.375" style="26" customWidth="1"/>
    <col min="11285" max="11285" width="11" style="26" customWidth="1"/>
    <col min="11286" max="11286" width="11.125" style="26" customWidth="1"/>
    <col min="11287" max="11287" width="10.25" style="26" customWidth="1"/>
    <col min="11288" max="11288" width="11.375" style="26" customWidth="1"/>
    <col min="11289" max="11289" width="9.75" style="26" customWidth="1"/>
    <col min="11290" max="11290" width="11.75" style="26" customWidth="1"/>
    <col min="11291" max="11518" width="9.125" style="26"/>
    <col min="11519" max="11519" width="6.25" style="26" customWidth="1"/>
    <col min="11520" max="11528" width="15.375" style="26" customWidth="1"/>
    <col min="11529" max="11529" width="6.875" style="26" customWidth="1"/>
    <col min="11530" max="11530" width="7" style="26" customWidth="1"/>
    <col min="11531" max="11531" width="9.875" style="26" customWidth="1"/>
    <col min="11532" max="11539" width="17" style="26" customWidth="1"/>
    <col min="11540" max="11540" width="11.375" style="26" customWidth="1"/>
    <col min="11541" max="11541" width="11" style="26" customWidth="1"/>
    <col min="11542" max="11542" width="11.125" style="26" customWidth="1"/>
    <col min="11543" max="11543" width="10.25" style="26" customWidth="1"/>
    <col min="11544" max="11544" width="11.375" style="26" customWidth="1"/>
    <col min="11545" max="11545" width="9.75" style="26" customWidth="1"/>
    <col min="11546" max="11546" width="11.75" style="26" customWidth="1"/>
    <col min="11547" max="11774" width="9.125" style="26"/>
    <col min="11775" max="11775" width="6.25" style="26" customWidth="1"/>
    <col min="11776" max="11784" width="15.375" style="26" customWidth="1"/>
    <col min="11785" max="11785" width="6.875" style="26" customWidth="1"/>
    <col min="11786" max="11786" width="7" style="26" customWidth="1"/>
    <col min="11787" max="11787" width="9.875" style="26" customWidth="1"/>
    <col min="11788" max="11795" width="17" style="26" customWidth="1"/>
    <col min="11796" max="11796" width="11.375" style="26" customWidth="1"/>
    <col min="11797" max="11797" width="11" style="26" customWidth="1"/>
    <col min="11798" max="11798" width="11.125" style="26" customWidth="1"/>
    <col min="11799" max="11799" width="10.25" style="26" customWidth="1"/>
    <col min="11800" max="11800" width="11.375" style="26" customWidth="1"/>
    <col min="11801" max="11801" width="9.75" style="26" customWidth="1"/>
    <col min="11802" max="11802" width="11.75" style="26" customWidth="1"/>
    <col min="11803" max="12030" width="9.125" style="26"/>
    <col min="12031" max="12031" width="6.25" style="26" customWidth="1"/>
    <col min="12032" max="12040" width="15.375" style="26" customWidth="1"/>
    <col min="12041" max="12041" width="6.875" style="26" customWidth="1"/>
    <col min="12042" max="12042" width="7" style="26" customWidth="1"/>
    <col min="12043" max="12043" width="9.875" style="26" customWidth="1"/>
    <col min="12044" max="12051" width="17" style="26" customWidth="1"/>
    <col min="12052" max="12052" width="11.375" style="26" customWidth="1"/>
    <col min="12053" max="12053" width="11" style="26" customWidth="1"/>
    <col min="12054" max="12054" width="11.125" style="26" customWidth="1"/>
    <col min="12055" max="12055" width="10.25" style="26" customWidth="1"/>
    <col min="12056" max="12056" width="11.375" style="26" customWidth="1"/>
    <col min="12057" max="12057" width="9.75" style="26" customWidth="1"/>
    <col min="12058" max="12058" width="11.75" style="26" customWidth="1"/>
    <col min="12059" max="12286" width="9.125" style="26"/>
    <col min="12287" max="12287" width="6.25" style="26" customWidth="1"/>
    <col min="12288" max="12296" width="15.375" style="26" customWidth="1"/>
    <col min="12297" max="12297" width="6.875" style="26" customWidth="1"/>
    <col min="12298" max="12298" width="7" style="26" customWidth="1"/>
    <col min="12299" max="12299" width="9.875" style="26" customWidth="1"/>
    <col min="12300" max="12307" width="17" style="26" customWidth="1"/>
    <col min="12308" max="12308" width="11.375" style="26" customWidth="1"/>
    <col min="12309" max="12309" width="11" style="26" customWidth="1"/>
    <col min="12310" max="12310" width="11.125" style="26" customWidth="1"/>
    <col min="12311" max="12311" width="10.25" style="26" customWidth="1"/>
    <col min="12312" max="12312" width="11.375" style="26" customWidth="1"/>
    <col min="12313" max="12313" width="9.75" style="26" customWidth="1"/>
    <col min="12314" max="12314" width="11.75" style="26" customWidth="1"/>
    <col min="12315" max="12542" width="9.125" style="26"/>
    <col min="12543" max="12543" width="6.25" style="26" customWidth="1"/>
    <col min="12544" max="12552" width="15.375" style="26" customWidth="1"/>
    <col min="12553" max="12553" width="6.875" style="26" customWidth="1"/>
    <col min="12554" max="12554" width="7" style="26" customWidth="1"/>
    <col min="12555" max="12555" width="9.875" style="26" customWidth="1"/>
    <col min="12556" max="12563" width="17" style="26" customWidth="1"/>
    <col min="12564" max="12564" width="11.375" style="26" customWidth="1"/>
    <col min="12565" max="12565" width="11" style="26" customWidth="1"/>
    <col min="12566" max="12566" width="11.125" style="26" customWidth="1"/>
    <col min="12567" max="12567" width="10.25" style="26" customWidth="1"/>
    <col min="12568" max="12568" width="11.375" style="26" customWidth="1"/>
    <col min="12569" max="12569" width="9.75" style="26" customWidth="1"/>
    <col min="12570" max="12570" width="11.75" style="26" customWidth="1"/>
    <col min="12571" max="12798" width="9.125" style="26"/>
    <col min="12799" max="12799" width="6.25" style="26" customWidth="1"/>
    <col min="12800" max="12808" width="15.375" style="26" customWidth="1"/>
    <col min="12809" max="12809" width="6.875" style="26" customWidth="1"/>
    <col min="12810" max="12810" width="7" style="26" customWidth="1"/>
    <col min="12811" max="12811" width="9.875" style="26" customWidth="1"/>
    <col min="12812" max="12819" width="17" style="26" customWidth="1"/>
    <col min="12820" max="12820" width="11.375" style="26" customWidth="1"/>
    <col min="12821" max="12821" width="11" style="26" customWidth="1"/>
    <col min="12822" max="12822" width="11.125" style="26" customWidth="1"/>
    <col min="12823" max="12823" width="10.25" style="26" customWidth="1"/>
    <col min="12824" max="12824" width="11.375" style="26" customWidth="1"/>
    <col min="12825" max="12825" width="9.75" style="26" customWidth="1"/>
    <col min="12826" max="12826" width="11.75" style="26" customWidth="1"/>
    <col min="12827" max="13054" width="9.125" style="26"/>
    <col min="13055" max="13055" width="6.25" style="26" customWidth="1"/>
    <col min="13056" max="13064" width="15.375" style="26" customWidth="1"/>
    <col min="13065" max="13065" width="6.875" style="26" customWidth="1"/>
    <col min="13066" max="13066" width="7" style="26" customWidth="1"/>
    <col min="13067" max="13067" width="9.875" style="26" customWidth="1"/>
    <col min="13068" max="13075" width="17" style="26" customWidth="1"/>
    <col min="13076" max="13076" width="11.375" style="26" customWidth="1"/>
    <col min="13077" max="13077" width="11" style="26" customWidth="1"/>
    <col min="13078" max="13078" width="11.125" style="26" customWidth="1"/>
    <col min="13079" max="13079" width="10.25" style="26" customWidth="1"/>
    <col min="13080" max="13080" width="11.375" style="26" customWidth="1"/>
    <col min="13081" max="13081" width="9.75" style="26" customWidth="1"/>
    <col min="13082" max="13082" width="11.75" style="26" customWidth="1"/>
    <col min="13083" max="13310" width="9.125" style="26"/>
    <col min="13311" max="13311" width="6.25" style="26" customWidth="1"/>
    <col min="13312" max="13320" width="15.375" style="26" customWidth="1"/>
    <col min="13321" max="13321" width="6.875" style="26" customWidth="1"/>
    <col min="13322" max="13322" width="7" style="26" customWidth="1"/>
    <col min="13323" max="13323" width="9.875" style="26" customWidth="1"/>
    <col min="13324" max="13331" width="17" style="26" customWidth="1"/>
    <col min="13332" max="13332" width="11.375" style="26" customWidth="1"/>
    <col min="13333" max="13333" width="11" style="26" customWidth="1"/>
    <col min="13334" max="13334" width="11.125" style="26" customWidth="1"/>
    <col min="13335" max="13335" width="10.25" style="26" customWidth="1"/>
    <col min="13336" max="13336" width="11.375" style="26" customWidth="1"/>
    <col min="13337" max="13337" width="9.75" style="26" customWidth="1"/>
    <col min="13338" max="13338" width="11.75" style="26" customWidth="1"/>
    <col min="13339" max="13566" width="9.125" style="26"/>
    <col min="13567" max="13567" width="6.25" style="26" customWidth="1"/>
    <col min="13568" max="13576" width="15.375" style="26" customWidth="1"/>
    <col min="13577" max="13577" width="6.875" style="26" customWidth="1"/>
    <col min="13578" max="13578" width="7" style="26" customWidth="1"/>
    <col min="13579" max="13579" width="9.875" style="26" customWidth="1"/>
    <col min="13580" max="13587" width="17" style="26" customWidth="1"/>
    <col min="13588" max="13588" width="11.375" style="26" customWidth="1"/>
    <col min="13589" max="13589" width="11" style="26" customWidth="1"/>
    <col min="13590" max="13590" width="11.125" style="26" customWidth="1"/>
    <col min="13591" max="13591" width="10.25" style="26" customWidth="1"/>
    <col min="13592" max="13592" width="11.375" style="26" customWidth="1"/>
    <col min="13593" max="13593" width="9.75" style="26" customWidth="1"/>
    <col min="13594" max="13594" width="11.75" style="26" customWidth="1"/>
    <col min="13595" max="13822" width="9.125" style="26"/>
    <col min="13823" max="13823" width="6.25" style="26" customWidth="1"/>
    <col min="13824" max="13832" width="15.375" style="26" customWidth="1"/>
    <col min="13833" max="13833" width="6.875" style="26" customWidth="1"/>
    <col min="13834" max="13834" width="7" style="26" customWidth="1"/>
    <col min="13835" max="13835" width="9.875" style="26" customWidth="1"/>
    <col min="13836" max="13843" width="17" style="26" customWidth="1"/>
    <col min="13844" max="13844" width="11.375" style="26" customWidth="1"/>
    <col min="13845" max="13845" width="11" style="26" customWidth="1"/>
    <col min="13846" max="13846" width="11.125" style="26" customWidth="1"/>
    <col min="13847" max="13847" width="10.25" style="26" customWidth="1"/>
    <col min="13848" max="13848" width="11.375" style="26" customWidth="1"/>
    <col min="13849" max="13849" width="9.75" style="26" customWidth="1"/>
    <col min="13850" max="13850" width="11.75" style="26" customWidth="1"/>
    <col min="13851" max="14078" width="9.125" style="26"/>
    <col min="14079" max="14079" width="6.25" style="26" customWidth="1"/>
    <col min="14080" max="14088" width="15.375" style="26" customWidth="1"/>
    <col min="14089" max="14089" width="6.875" style="26" customWidth="1"/>
    <col min="14090" max="14090" width="7" style="26" customWidth="1"/>
    <col min="14091" max="14091" width="9.875" style="26" customWidth="1"/>
    <col min="14092" max="14099" width="17" style="26" customWidth="1"/>
    <col min="14100" max="14100" width="11.375" style="26" customWidth="1"/>
    <col min="14101" max="14101" width="11" style="26" customWidth="1"/>
    <col min="14102" max="14102" width="11.125" style="26" customWidth="1"/>
    <col min="14103" max="14103" width="10.25" style="26" customWidth="1"/>
    <col min="14104" max="14104" width="11.375" style="26" customWidth="1"/>
    <col min="14105" max="14105" width="9.75" style="26" customWidth="1"/>
    <col min="14106" max="14106" width="11.75" style="26" customWidth="1"/>
    <col min="14107" max="14334" width="9.125" style="26"/>
    <col min="14335" max="14335" width="6.25" style="26" customWidth="1"/>
    <col min="14336" max="14344" width="15.375" style="26" customWidth="1"/>
    <col min="14345" max="14345" width="6.875" style="26" customWidth="1"/>
    <col min="14346" max="14346" width="7" style="26" customWidth="1"/>
    <col min="14347" max="14347" width="9.875" style="26" customWidth="1"/>
    <col min="14348" max="14355" width="17" style="26" customWidth="1"/>
    <col min="14356" max="14356" width="11.375" style="26" customWidth="1"/>
    <col min="14357" max="14357" width="11" style="26" customWidth="1"/>
    <col min="14358" max="14358" width="11.125" style="26" customWidth="1"/>
    <col min="14359" max="14359" width="10.25" style="26" customWidth="1"/>
    <col min="14360" max="14360" width="11.375" style="26" customWidth="1"/>
    <col min="14361" max="14361" width="9.75" style="26" customWidth="1"/>
    <col min="14362" max="14362" width="11.75" style="26" customWidth="1"/>
    <col min="14363" max="14590" width="9.125" style="26"/>
    <col min="14591" max="14591" width="6.25" style="26" customWidth="1"/>
    <col min="14592" max="14600" width="15.375" style="26" customWidth="1"/>
    <col min="14601" max="14601" width="6.875" style="26" customWidth="1"/>
    <col min="14602" max="14602" width="7" style="26" customWidth="1"/>
    <col min="14603" max="14603" width="9.875" style="26" customWidth="1"/>
    <col min="14604" max="14611" width="17" style="26" customWidth="1"/>
    <col min="14612" max="14612" width="11.375" style="26" customWidth="1"/>
    <col min="14613" max="14613" width="11" style="26" customWidth="1"/>
    <col min="14614" max="14614" width="11.125" style="26" customWidth="1"/>
    <col min="14615" max="14615" width="10.25" style="26" customWidth="1"/>
    <col min="14616" max="14616" width="11.375" style="26" customWidth="1"/>
    <col min="14617" max="14617" width="9.75" style="26" customWidth="1"/>
    <col min="14618" max="14618" width="11.75" style="26" customWidth="1"/>
    <col min="14619" max="14846" width="9.125" style="26"/>
    <col min="14847" max="14847" width="6.25" style="26" customWidth="1"/>
    <col min="14848" max="14856" width="15.375" style="26" customWidth="1"/>
    <col min="14857" max="14857" width="6.875" style="26" customWidth="1"/>
    <col min="14858" max="14858" width="7" style="26" customWidth="1"/>
    <col min="14859" max="14859" width="9.875" style="26" customWidth="1"/>
    <col min="14860" max="14867" width="17" style="26" customWidth="1"/>
    <col min="14868" max="14868" width="11.375" style="26" customWidth="1"/>
    <col min="14869" max="14869" width="11" style="26" customWidth="1"/>
    <col min="14870" max="14870" width="11.125" style="26" customWidth="1"/>
    <col min="14871" max="14871" width="10.25" style="26" customWidth="1"/>
    <col min="14872" max="14872" width="11.375" style="26" customWidth="1"/>
    <col min="14873" max="14873" width="9.75" style="26" customWidth="1"/>
    <col min="14874" max="14874" width="11.75" style="26" customWidth="1"/>
    <col min="14875" max="15102" width="9.125" style="26"/>
    <col min="15103" max="15103" width="6.25" style="26" customWidth="1"/>
    <col min="15104" max="15112" width="15.375" style="26" customWidth="1"/>
    <col min="15113" max="15113" width="6.875" style="26" customWidth="1"/>
    <col min="15114" max="15114" width="7" style="26" customWidth="1"/>
    <col min="15115" max="15115" width="9.875" style="26" customWidth="1"/>
    <col min="15116" max="15123" width="17" style="26" customWidth="1"/>
    <col min="15124" max="15124" width="11.375" style="26" customWidth="1"/>
    <col min="15125" max="15125" width="11" style="26" customWidth="1"/>
    <col min="15126" max="15126" width="11.125" style="26" customWidth="1"/>
    <col min="15127" max="15127" width="10.25" style="26" customWidth="1"/>
    <col min="15128" max="15128" width="11.375" style="26" customWidth="1"/>
    <col min="15129" max="15129" width="9.75" style="26" customWidth="1"/>
    <col min="15130" max="15130" width="11.75" style="26" customWidth="1"/>
    <col min="15131" max="15358" width="9.125" style="26"/>
    <col min="15359" max="15359" width="6.25" style="26" customWidth="1"/>
    <col min="15360" max="15368" width="15.375" style="26" customWidth="1"/>
    <col min="15369" max="15369" width="6.875" style="26" customWidth="1"/>
    <col min="15370" max="15370" width="7" style="26" customWidth="1"/>
    <col min="15371" max="15371" width="9.875" style="26" customWidth="1"/>
    <col min="15372" max="15379" width="17" style="26" customWidth="1"/>
    <col min="15380" max="15380" width="11.375" style="26" customWidth="1"/>
    <col min="15381" max="15381" width="11" style="26" customWidth="1"/>
    <col min="15382" max="15382" width="11.125" style="26" customWidth="1"/>
    <col min="15383" max="15383" width="10.25" style="26" customWidth="1"/>
    <col min="15384" max="15384" width="11.375" style="26" customWidth="1"/>
    <col min="15385" max="15385" width="9.75" style="26" customWidth="1"/>
    <col min="15386" max="15386" width="11.75" style="26" customWidth="1"/>
    <col min="15387" max="15614" width="9.125" style="26"/>
    <col min="15615" max="15615" width="6.25" style="26" customWidth="1"/>
    <col min="15616" max="15624" width="15.375" style="26" customWidth="1"/>
    <col min="15625" max="15625" width="6.875" style="26" customWidth="1"/>
    <col min="15626" max="15626" width="7" style="26" customWidth="1"/>
    <col min="15627" max="15627" width="9.875" style="26" customWidth="1"/>
    <col min="15628" max="15635" width="17" style="26" customWidth="1"/>
    <col min="15636" max="15636" width="11.375" style="26" customWidth="1"/>
    <col min="15637" max="15637" width="11" style="26" customWidth="1"/>
    <col min="15638" max="15638" width="11.125" style="26" customWidth="1"/>
    <col min="15639" max="15639" width="10.25" style="26" customWidth="1"/>
    <col min="15640" max="15640" width="11.375" style="26" customWidth="1"/>
    <col min="15641" max="15641" width="9.75" style="26" customWidth="1"/>
    <col min="15642" max="15642" width="11.75" style="26" customWidth="1"/>
    <col min="15643" max="15870" width="9.125" style="26"/>
    <col min="15871" max="15871" width="6.25" style="26" customWidth="1"/>
    <col min="15872" max="15880" width="15.375" style="26" customWidth="1"/>
    <col min="15881" max="15881" width="6.875" style="26" customWidth="1"/>
    <col min="15882" max="15882" width="7" style="26" customWidth="1"/>
    <col min="15883" max="15883" width="9.875" style="26" customWidth="1"/>
    <col min="15884" max="15891" width="17" style="26" customWidth="1"/>
    <col min="15892" max="15892" width="11.375" style="26" customWidth="1"/>
    <col min="15893" max="15893" width="11" style="26" customWidth="1"/>
    <col min="15894" max="15894" width="11.125" style="26" customWidth="1"/>
    <col min="15895" max="15895" width="10.25" style="26" customWidth="1"/>
    <col min="15896" max="15896" width="11.375" style="26" customWidth="1"/>
    <col min="15897" max="15897" width="9.75" style="26" customWidth="1"/>
    <col min="15898" max="15898" width="11.75" style="26" customWidth="1"/>
    <col min="15899" max="16126" width="9.125" style="26"/>
    <col min="16127" max="16127" width="6.25" style="26" customWidth="1"/>
    <col min="16128" max="16136" width="15.375" style="26" customWidth="1"/>
    <col min="16137" max="16137" width="6.875" style="26" customWidth="1"/>
    <col min="16138" max="16138" width="7" style="26" customWidth="1"/>
    <col min="16139" max="16139" width="9.875" style="26" customWidth="1"/>
    <col min="16140" max="16147" width="17" style="26" customWidth="1"/>
    <col min="16148" max="16148" width="11.375" style="26" customWidth="1"/>
    <col min="16149" max="16149" width="11" style="26" customWidth="1"/>
    <col min="16150" max="16150" width="11.125" style="26" customWidth="1"/>
    <col min="16151" max="16151" width="10.25" style="26" customWidth="1"/>
    <col min="16152" max="16152" width="11.375" style="26" customWidth="1"/>
    <col min="16153" max="16153" width="9.75" style="26" customWidth="1"/>
    <col min="16154" max="16154" width="11.75" style="26" customWidth="1"/>
    <col min="16155" max="16384" width="9.125" style="26"/>
  </cols>
  <sheetData>
    <row r="2" spans="1:31" s="18" customFormat="1" ht="20.100000000000001" customHeight="1">
      <c r="A2" s="515" t="s">
        <v>366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16"/>
      <c r="U2" s="16"/>
      <c r="V2" s="16"/>
      <c r="W2" s="16"/>
      <c r="X2" s="17"/>
    </row>
    <row r="3" spans="1:31" s="23" customFormat="1" ht="20.100000000000001" customHeight="1">
      <c r="A3" s="516" t="s">
        <v>381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20"/>
      <c r="U3" s="20"/>
      <c r="V3" s="21"/>
      <c r="W3" s="22"/>
      <c r="X3" s="22"/>
      <c r="AA3" s="21"/>
      <c r="AB3" s="21"/>
      <c r="AC3" s="21"/>
      <c r="AD3" s="21"/>
      <c r="AE3" s="21"/>
    </row>
    <row r="4" spans="1:31" s="23" customFormat="1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20"/>
      <c r="V4" s="21"/>
      <c r="W4" s="22"/>
      <c r="X4" s="22"/>
      <c r="AA4" s="21"/>
      <c r="AB4" s="21"/>
      <c r="AC4" s="21"/>
      <c r="AD4" s="21"/>
      <c r="AE4" s="21"/>
    </row>
    <row r="5" spans="1:31" s="23" customFormat="1" ht="20.100000000000001" customHeight="1">
      <c r="C5" s="24"/>
      <c r="D5" s="24"/>
      <c r="E5" s="24"/>
      <c r="H5" s="16"/>
      <c r="I5" s="16"/>
      <c r="J5" s="16"/>
      <c r="M5" s="24"/>
      <c r="N5" s="24"/>
      <c r="O5" s="24"/>
      <c r="R5" s="16"/>
      <c r="S5" s="172" t="s">
        <v>143</v>
      </c>
      <c r="T5" s="16"/>
      <c r="U5" s="22"/>
      <c r="V5" s="22"/>
      <c r="W5" s="22"/>
      <c r="X5" s="22"/>
    </row>
    <row r="6" spans="1:31" ht="20.100000000000001" customHeight="1">
      <c r="A6" s="25"/>
      <c r="B6" s="517" t="s">
        <v>188</v>
      </c>
      <c r="C6" s="518"/>
      <c r="D6" s="518"/>
      <c r="E6" s="518"/>
      <c r="F6" s="518"/>
      <c r="G6" s="518"/>
      <c r="H6" s="518"/>
      <c r="I6" s="519"/>
      <c r="K6" s="25"/>
      <c r="L6" s="517" t="s">
        <v>189</v>
      </c>
      <c r="M6" s="518"/>
      <c r="N6" s="518"/>
      <c r="O6" s="518"/>
      <c r="P6" s="518"/>
      <c r="Q6" s="518"/>
      <c r="R6" s="518"/>
      <c r="S6" s="519"/>
    </row>
    <row r="7" spans="1:31" ht="20.100000000000001" customHeight="1">
      <c r="A7" s="27" t="s">
        <v>382</v>
      </c>
      <c r="B7" s="28" t="s">
        <v>123</v>
      </c>
      <c r="C7" s="29" t="s">
        <v>23</v>
      </c>
      <c r="D7" s="28" t="s">
        <v>25</v>
      </c>
      <c r="E7" s="28" t="s">
        <v>26</v>
      </c>
      <c r="F7" s="28" t="s">
        <v>28</v>
      </c>
      <c r="G7" s="28" t="s">
        <v>34</v>
      </c>
      <c r="H7" s="30" t="s">
        <v>30</v>
      </c>
      <c r="I7" s="31" t="s">
        <v>32</v>
      </c>
      <c r="K7" s="27" t="s">
        <v>382</v>
      </c>
      <c r="L7" s="28" t="s">
        <v>123</v>
      </c>
      <c r="M7" s="29" t="s">
        <v>124</v>
      </c>
      <c r="N7" s="32" t="s">
        <v>190</v>
      </c>
      <c r="O7" s="28" t="s">
        <v>26</v>
      </c>
      <c r="P7" s="28" t="s">
        <v>28</v>
      </c>
      <c r="Q7" s="28" t="s">
        <v>34</v>
      </c>
      <c r="R7" s="30" t="s">
        <v>30</v>
      </c>
      <c r="S7" s="31" t="s">
        <v>32</v>
      </c>
    </row>
    <row r="8" spans="1:31" ht="20.100000000000001" customHeight="1">
      <c r="A8" s="33"/>
      <c r="B8" s="34" t="s">
        <v>24</v>
      </c>
      <c r="C8" s="35" t="s">
        <v>24</v>
      </c>
      <c r="D8" s="34" t="s">
        <v>24</v>
      </c>
      <c r="E8" s="34" t="s">
        <v>27</v>
      </c>
      <c r="F8" s="34" t="s">
        <v>29</v>
      </c>
      <c r="G8" s="34" t="s">
        <v>33</v>
      </c>
      <c r="H8" s="36" t="s">
        <v>31</v>
      </c>
      <c r="I8" s="37" t="s">
        <v>0</v>
      </c>
      <c r="K8" s="33"/>
      <c r="L8" s="34" t="s">
        <v>24</v>
      </c>
      <c r="M8" s="35" t="s">
        <v>24</v>
      </c>
      <c r="N8" s="34" t="s">
        <v>24</v>
      </c>
      <c r="O8" s="34" t="s">
        <v>27</v>
      </c>
      <c r="P8" s="34" t="s">
        <v>29</v>
      </c>
      <c r="Q8" s="34" t="s">
        <v>33</v>
      </c>
      <c r="R8" s="36" t="s">
        <v>31</v>
      </c>
      <c r="S8" s="37" t="s">
        <v>0</v>
      </c>
    </row>
    <row r="9" spans="1:31" s="42" customFormat="1" ht="20.100000000000001" customHeight="1">
      <c r="A9" s="38"/>
      <c r="B9" s="39"/>
      <c r="C9" s="39"/>
      <c r="D9" s="39"/>
      <c r="E9" s="39"/>
      <c r="F9" s="39"/>
      <c r="G9" s="39"/>
      <c r="H9" s="40"/>
      <c r="I9" s="41"/>
      <c r="K9" s="107"/>
      <c r="L9" s="43"/>
      <c r="M9" s="44"/>
      <c r="N9" s="44"/>
      <c r="O9" s="44"/>
      <c r="P9" s="44"/>
      <c r="Q9" s="44"/>
      <c r="R9" s="45"/>
      <c r="S9" s="46"/>
    </row>
    <row r="10" spans="1:31" s="42" customFormat="1" ht="20.100000000000001" customHeight="1">
      <c r="A10" s="47"/>
      <c r="B10" s="39"/>
      <c r="C10" s="39"/>
      <c r="D10" s="39"/>
      <c r="E10" s="39"/>
      <c r="F10" s="39"/>
      <c r="G10" s="39"/>
      <c r="H10" s="40"/>
      <c r="I10" s="48"/>
      <c r="K10" s="49"/>
      <c r="L10" s="50"/>
      <c r="M10" s="44"/>
      <c r="N10" s="44"/>
      <c r="O10" s="44"/>
      <c r="P10" s="44"/>
      <c r="Q10" s="44"/>
      <c r="R10" s="45"/>
      <c r="S10" s="44"/>
    </row>
    <row r="11" spans="1:31" s="42" customFormat="1" ht="20.100000000000001" customHeight="1">
      <c r="A11" s="51"/>
      <c r="B11" s="39"/>
      <c r="C11" s="39"/>
      <c r="D11" s="39"/>
      <c r="E11" s="39"/>
      <c r="F11" s="39"/>
      <c r="G11" s="52"/>
      <c r="H11" s="40"/>
      <c r="I11" s="53"/>
      <c r="K11" s="49"/>
      <c r="L11" s="43"/>
      <c r="M11" s="44"/>
      <c r="N11" s="44"/>
      <c r="O11" s="44"/>
      <c r="P11" s="44"/>
      <c r="Q11" s="44"/>
      <c r="R11" s="45"/>
      <c r="S11" s="54"/>
    </row>
    <row r="12" spans="1:31" s="42" customFormat="1" ht="20.100000000000001" customHeight="1">
      <c r="A12" s="47"/>
      <c r="B12" s="55"/>
      <c r="C12" s="39"/>
      <c r="D12" s="39"/>
      <c r="E12" s="39"/>
      <c r="F12" s="39"/>
      <c r="G12" s="39"/>
      <c r="H12" s="40"/>
      <c r="I12" s="53"/>
      <c r="K12" s="49"/>
      <c r="L12" s="50"/>
      <c r="M12" s="44"/>
      <c r="N12" s="44"/>
      <c r="O12" s="44"/>
      <c r="P12" s="44"/>
      <c r="Q12" s="44"/>
      <c r="R12" s="45"/>
      <c r="S12" s="44"/>
    </row>
    <row r="13" spans="1:31" ht="20.100000000000001" customHeight="1">
      <c r="A13" s="47"/>
      <c r="B13" s="39"/>
      <c r="C13" s="39"/>
      <c r="D13" s="39"/>
      <c r="E13" s="39"/>
      <c r="F13" s="39"/>
      <c r="G13" s="39"/>
      <c r="H13" s="40"/>
      <c r="I13" s="53"/>
      <c r="K13" s="49"/>
      <c r="L13" s="57"/>
      <c r="M13" s="44"/>
      <c r="N13" s="44"/>
      <c r="O13" s="44"/>
      <c r="P13" s="44"/>
      <c r="Q13" s="45"/>
      <c r="R13" s="44"/>
      <c r="S13" s="58"/>
    </row>
    <row r="14" spans="1:31" ht="20.100000000000001" customHeight="1">
      <c r="A14" s="330"/>
      <c r="B14" s="39"/>
      <c r="C14" s="39"/>
      <c r="D14" s="39"/>
      <c r="E14" s="39"/>
      <c r="F14" s="39"/>
      <c r="G14" s="39"/>
      <c r="H14" s="60"/>
      <c r="I14" s="53"/>
      <c r="K14" s="331"/>
      <c r="L14" s="62"/>
      <c r="M14" s="54"/>
      <c r="N14" s="54"/>
      <c r="O14" s="54"/>
      <c r="P14" s="54"/>
      <c r="Q14" s="332"/>
      <c r="R14" s="65"/>
      <c r="S14" s="333"/>
    </row>
    <row r="15" spans="1:31" ht="20.100000000000001" customHeight="1">
      <c r="A15" s="330"/>
      <c r="B15" s="39"/>
      <c r="C15" s="39"/>
      <c r="D15" s="39"/>
      <c r="E15" s="39"/>
      <c r="F15" s="39"/>
      <c r="G15" s="39"/>
      <c r="H15" s="60"/>
      <c r="I15" s="53"/>
      <c r="K15" s="331"/>
      <c r="L15" s="62"/>
      <c r="M15" s="54"/>
      <c r="N15" s="54"/>
      <c r="O15" s="54"/>
      <c r="P15" s="54"/>
      <c r="Q15" s="332"/>
      <c r="R15" s="65"/>
      <c r="S15" s="333"/>
    </row>
    <row r="16" spans="1:31" ht="20.100000000000001" customHeight="1">
      <c r="A16" s="59"/>
      <c r="B16" s="39"/>
      <c r="C16" s="39"/>
      <c r="D16" s="39"/>
      <c r="E16" s="39"/>
      <c r="F16" s="39"/>
      <c r="G16" s="39"/>
      <c r="H16" s="60"/>
      <c r="I16" s="53"/>
      <c r="K16" s="61"/>
      <c r="L16" s="62"/>
      <c r="M16" s="63"/>
      <c r="N16" s="63"/>
      <c r="O16" s="63"/>
      <c r="P16" s="63"/>
      <c r="Q16" s="64"/>
      <c r="R16" s="65"/>
      <c r="S16" s="66"/>
    </row>
    <row r="17" spans="1:19" ht="20.100000000000001" customHeight="1">
      <c r="A17" s="67" t="s">
        <v>1</v>
      </c>
      <c r="B17" s="67"/>
      <c r="C17" s="67"/>
      <c r="D17" s="67"/>
      <c r="E17" s="67"/>
      <c r="F17" s="67"/>
      <c r="G17" s="68"/>
      <c r="H17" s="69"/>
      <c r="I17" s="70"/>
      <c r="K17" s="71" t="s">
        <v>1</v>
      </c>
      <c r="L17" s="71"/>
      <c r="M17" s="71"/>
      <c r="N17" s="71"/>
      <c r="O17" s="71"/>
      <c r="P17" s="71"/>
      <c r="Q17" s="72"/>
      <c r="R17" s="71"/>
      <c r="S17" s="73"/>
    </row>
    <row r="18" spans="1:19" ht="20.100000000000001" customHeight="1"/>
    <row r="19" spans="1:19" ht="20.100000000000001" customHeight="1">
      <c r="E19" s="520"/>
      <c r="F19" s="520"/>
      <c r="G19" s="520"/>
      <c r="H19" s="520"/>
      <c r="I19" s="520"/>
      <c r="J19" s="74"/>
      <c r="P19" s="521"/>
      <c r="Q19" s="521"/>
      <c r="R19" s="521"/>
      <c r="S19" s="521"/>
    </row>
    <row r="20" spans="1:19" ht="20.100000000000001" customHeight="1">
      <c r="E20" s="74"/>
      <c r="F20" s="521"/>
      <c r="G20" s="521"/>
      <c r="H20" s="521"/>
      <c r="I20" s="521"/>
      <c r="J20" s="74"/>
      <c r="P20" s="522"/>
      <c r="Q20" s="522"/>
      <c r="R20" s="522"/>
      <c r="S20" s="29"/>
    </row>
    <row r="21" spans="1:19" ht="20.100000000000001" customHeight="1">
      <c r="E21" s="74"/>
      <c r="F21" s="522"/>
      <c r="G21" s="522"/>
      <c r="H21" s="522"/>
      <c r="I21" s="29"/>
      <c r="J21" s="74"/>
      <c r="P21" s="523"/>
      <c r="Q21" s="523"/>
      <c r="R21" s="523"/>
      <c r="S21" s="523"/>
    </row>
    <row r="22" spans="1:19" ht="20.100000000000001" customHeight="1">
      <c r="F22" s="523"/>
      <c r="G22" s="523"/>
      <c r="H22" s="523"/>
      <c r="I22" s="523"/>
    </row>
    <row r="23" spans="1:19" ht="20.100000000000001" customHeight="1"/>
    <row r="24" spans="1:19" ht="20.100000000000001" customHeight="1">
      <c r="B24" s="75"/>
      <c r="C24" s="17"/>
      <c r="D24" s="17"/>
      <c r="E24" s="17"/>
      <c r="F24" s="17"/>
      <c r="G24" s="17"/>
      <c r="H24" s="76"/>
      <c r="I24" s="17"/>
    </row>
    <row r="25" spans="1:19" ht="20.100000000000001" customHeight="1">
      <c r="B25" s="75"/>
      <c r="C25" s="17"/>
      <c r="D25" s="17"/>
      <c r="E25" s="17"/>
      <c r="F25" s="17"/>
      <c r="G25" s="17"/>
      <c r="H25" s="76"/>
      <c r="I25" s="17"/>
    </row>
    <row r="26" spans="1:19" ht="20.100000000000001" customHeight="1">
      <c r="B26" s="75"/>
      <c r="C26" s="17"/>
      <c r="D26" s="17"/>
      <c r="E26" s="17"/>
      <c r="F26" s="17"/>
      <c r="G26" s="17"/>
      <c r="H26" s="76"/>
      <c r="I26" s="17"/>
    </row>
    <row r="27" spans="1:19" ht="20.100000000000001" customHeight="1">
      <c r="B27" s="75"/>
      <c r="C27" s="17"/>
      <c r="D27" s="17"/>
      <c r="E27" s="17"/>
      <c r="F27" s="17"/>
      <c r="G27" s="17"/>
      <c r="H27" s="76"/>
      <c r="I27" s="17"/>
    </row>
    <row r="28" spans="1:19" ht="20.100000000000001" customHeight="1">
      <c r="B28" s="77"/>
      <c r="C28" s="17"/>
      <c r="D28" s="17"/>
      <c r="E28" s="17"/>
      <c r="F28" s="17"/>
      <c r="G28" s="17"/>
      <c r="H28" s="76"/>
      <c r="I28" s="17"/>
    </row>
    <row r="29" spans="1:19" ht="20.100000000000001" customHeight="1">
      <c r="B29" s="74"/>
      <c r="C29" s="17"/>
      <c r="D29" s="17"/>
      <c r="E29" s="17"/>
      <c r="F29" s="17"/>
      <c r="G29" s="76"/>
      <c r="H29" s="17"/>
      <c r="I29" s="22"/>
    </row>
    <row r="30" spans="1:19" ht="20.100000000000001" customHeight="1">
      <c r="B30" s="74"/>
      <c r="C30" s="17"/>
      <c r="D30" s="17"/>
      <c r="E30" s="17"/>
      <c r="F30" s="17"/>
      <c r="G30" s="76"/>
      <c r="H30" s="17"/>
      <c r="I30" s="22"/>
    </row>
    <row r="31" spans="1:19" ht="20.100000000000001" customHeight="1">
      <c r="B31" s="74"/>
      <c r="C31" s="17"/>
      <c r="D31" s="17"/>
      <c r="E31" s="17"/>
      <c r="F31" s="17"/>
      <c r="G31" s="76"/>
      <c r="H31" s="17"/>
      <c r="I31" s="22"/>
    </row>
    <row r="32" spans="1:19" ht="20.100000000000001" customHeight="1">
      <c r="B32" s="74"/>
      <c r="C32" s="17"/>
      <c r="D32" s="17"/>
      <c r="E32" s="17"/>
      <c r="F32" s="17"/>
      <c r="G32" s="76"/>
      <c r="H32" s="17"/>
      <c r="I32" s="22"/>
    </row>
  </sheetData>
  <mergeCells count="11">
    <mergeCell ref="F20:I20"/>
    <mergeCell ref="P20:R20"/>
    <mergeCell ref="F21:H21"/>
    <mergeCell ref="P21:S21"/>
    <mergeCell ref="F22:I22"/>
    <mergeCell ref="A2:S2"/>
    <mergeCell ref="A3:S3"/>
    <mergeCell ref="B6:I6"/>
    <mergeCell ref="L6:S6"/>
    <mergeCell ref="E19:I19"/>
    <mergeCell ref="P19:S19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7288-FCE0-4562-AAA9-C5E34CFA01E4}">
  <dimension ref="A1:Q19"/>
  <sheetViews>
    <sheetView topLeftCell="A7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316</v>
      </c>
    </row>
    <row r="7" spans="1:17" ht="18.75" customHeight="1">
      <c r="A7" s="25"/>
      <c r="B7" s="229"/>
      <c r="C7" s="551" t="s">
        <v>317</v>
      </c>
      <c r="D7" s="551"/>
      <c r="E7" s="551"/>
      <c r="F7" s="551"/>
      <c r="G7" s="551"/>
      <c r="H7" s="230"/>
      <c r="J7" s="25"/>
      <c r="K7" s="550" t="s">
        <v>318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83">
        <v>0.25</v>
      </c>
      <c r="C10" s="383">
        <f>B10</f>
        <v>0.25</v>
      </c>
      <c r="D10" s="378">
        <v>2000</v>
      </c>
      <c r="E10" s="388">
        <f t="shared" ref="E10:E17" si="0">(C10*D10)/1000</f>
        <v>0.5</v>
      </c>
      <c r="F10" s="378">
        <v>50</v>
      </c>
      <c r="G10" s="389">
        <f t="shared" ref="G10:G17" si="1">(E10*F10*1000)/1000000</f>
        <v>2.5000000000000001E-2</v>
      </c>
      <c r="H10" s="378">
        <v>18</v>
      </c>
      <c r="J10" s="234" t="s">
        <v>387</v>
      </c>
      <c r="K10" s="378">
        <v>0</v>
      </c>
      <c r="L10" s="378">
        <v>0</v>
      </c>
      <c r="M10" s="378">
        <v>0</v>
      </c>
      <c r="N10" s="378">
        <v>0</v>
      </c>
      <c r="O10" s="378">
        <v>45</v>
      </c>
      <c r="P10" s="378">
        <v>0</v>
      </c>
      <c r="Q10" s="378">
        <v>0</v>
      </c>
    </row>
    <row r="11" spans="1:17">
      <c r="A11" s="176" t="s">
        <v>388</v>
      </c>
      <c r="B11" s="383">
        <v>0.25</v>
      </c>
      <c r="C11" s="383">
        <f t="shared" ref="C11:C17" si="2">B11</f>
        <v>0.25</v>
      </c>
      <c r="D11" s="378">
        <v>2000</v>
      </c>
      <c r="E11" s="388">
        <f t="shared" si="0"/>
        <v>0.5</v>
      </c>
      <c r="F11" s="378">
        <v>50</v>
      </c>
      <c r="G11" s="389">
        <f t="shared" si="1"/>
        <v>2.5000000000000001E-2</v>
      </c>
      <c r="H11" s="378">
        <v>15</v>
      </c>
      <c r="J11" s="176" t="s">
        <v>388</v>
      </c>
      <c r="K11" s="378">
        <v>1</v>
      </c>
      <c r="L11" s="378">
        <v>1</v>
      </c>
      <c r="M11" s="378">
        <v>1100</v>
      </c>
      <c r="N11" s="388">
        <f t="shared" ref="N11:N17" si="3">(L11*M11)/1000</f>
        <v>1.1000000000000001</v>
      </c>
      <c r="O11" s="378">
        <v>45</v>
      </c>
      <c r="P11" s="389">
        <f t="shared" ref="P11:P17" si="4">(N11*O11*1000)/1000000</f>
        <v>4.9500000000000009E-2</v>
      </c>
      <c r="Q11" s="378">
        <v>9</v>
      </c>
    </row>
    <row r="12" spans="1:17">
      <c r="A12" s="176" t="s">
        <v>389</v>
      </c>
      <c r="B12" s="383">
        <v>0.5</v>
      </c>
      <c r="C12" s="383">
        <f t="shared" si="2"/>
        <v>0.5</v>
      </c>
      <c r="D12" s="378">
        <v>2000</v>
      </c>
      <c r="E12" s="388">
        <f t="shared" si="0"/>
        <v>1</v>
      </c>
      <c r="F12" s="378">
        <v>50</v>
      </c>
      <c r="G12" s="389">
        <f t="shared" si="1"/>
        <v>0.05</v>
      </c>
      <c r="H12" s="378">
        <v>22</v>
      </c>
      <c r="J12" s="176" t="s">
        <v>389</v>
      </c>
      <c r="K12" s="378">
        <v>2</v>
      </c>
      <c r="L12" s="378">
        <v>2</v>
      </c>
      <c r="M12" s="378">
        <v>1100</v>
      </c>
      <c r="N12" s="388">
        <f t="shared" si="3"/>
        <v>2.2000000000000002</v>
      </c>
      <c r="O12" s="378">
        <v>45</v>
      </c>
      <c r="P12" s="389">
        <f t="shared" si="4"/>
        <v>9.9000000000000019E-2</v>
      </c>
      <c r="Q12" s="378">
        <v>15</v>
      </c>
    </row>
    <row r="13" spans="1:17">
      <c r="A13" s="176" t="s">
        <v>390</v>
      </c>
      <c r="B13" s="383">
        <v>0.5</v>
      </c>
      <c r="C13" s="383">
        <f t="shared" si="2"/>
        <v>0.5</v>
      </c>
      <c r="D13" s="378">
        <v>2000</v>
      </c>
      <c r="E13" s="388">
        <f t="shared" si="0"/>
        <v>1</v>
      </c>
      <c r="F13" s="378">
        <v>50</v>
      </c>
      <c r="G13" s="389">
        <f t="shared" si="1"/>
        <v>0.05</v>
      </c>
      <c r="H13" s="378">
        <v>25</v>
      </c>
      <c r="J13" s="176" t="s">
        <v>390</v>
      </c>
      <c r="K13" s="378">
        <v>2</v>
      </c>
      <c r="L13" s="378">
        <v>2</v>
      </c>
      <c r="M13" s="378">
        <v>1100</v>
      </c>
      <c r="N13" s="388">
        <f t="shared" si="3"/>
        <v>2.2000000000000002</v>
      </c>
      <c r="O13" s="378">
        <v>45</v>
      </c>
      <c r="P13" s="389">
        <f t="shared" si="4"/>
        <v>9.9000000000000019E-2</v>
      </c>
      <c r="Q13" s="378">
        <v>18</v>
      </c>
    </row>
    <row r="14" spans="1:17">
      <c r="A14" s="176" t="s">
        <v>391</v>
      </c>
      <c r="B14" s="383">
        <v>0.25</v>
      </c>
      <c r="C14" s="383">
        <f t="shared" si="2"/>
        <v>0.25</v>
      </c>
      <c r="D14" s="378">
        <v>2000</v>
      </c>
      <c r="E14" s="388">
        <f t="shared" si="0"/>
        <v>0.5</v>
      </c>
      <c r="F14" s="378">
        <v>50</v>
      </c>
      <c r="G14" s="389">
        <f t="shared" si="1"/>
        <v>2.5000000000000001E-2</v>
      </c>
      <c r="H14" s="378">
        <v>19</v>
      </c>
      <c r="J14" s="176" t="s">
        <v>391</v>
      </c>
      <c r="K14" s="378">
        <v>1</v>
      </c>
      <c r="L14" s="378">
        <v>1</v>
      </c>
      <c r="M14" s="378">
        <v>1100</v>
      </c>
      <c r="N14" s="388">
        <f t="shared" si="3"/>
        <v>1.1000000000000001</v>
      </c>
      <c r="O14" s="378">
        <v>45</v>
      </c>
      <c r="P14" s="389">
        <f t="shared" si="4"/>
        <v>4.9500000000000009E-2</v>
      </c>
      <c r="Q14" s="378">
        <v>7</v>
      </c>
    </row>
    <row r="15" spans="1:17">
      <c r="A15" s="176" t="s">
        <v>392</v>
      </c>
      <c r="B15" s="383">
        <v>0.5</v>
      </c>
      <c r="C15" s="383">
        <f t="shared" si="2"/>
        <v>0.5</v>
      </c>
      <c r="D15" s="378">
        <v>2000</v>
      </c>
      <c r="E15" s="388">
        <f t="shared" si="0"/>
        <v>1</v>
      </c>
      <c r="F15" s="378">
        <v>50</v>
      </c>
      <c r="G15" s="389">
        <f t="shared" si="1"/>
        <v>0.05</v>
      </c>
      <c r="H15" s="378">
        <v>20</v>
      </c>
      <c r="J15" s="176" t="s">
        <v>392</v>
      </c>
      <c r="K15" s="378">
        <v>2</v>
      </c>
      <c r="L15" s="378">
        <v>2</v>
      </c>
      <c r="M15" s="378">
        <v>1100</v>
      </c>
      <c r="N15" s="388">
        <f t="shared" si="3"/>
        <v>2.2000000000000002</v>
      </c>
      <c r="O15" s="378">
        <v>45</v>
      </c>
      <c r="P15" s="389">
        <f t="shared" si="4"/>
        <v>9.9000000000000019E-2</v>
      </c>
      <c r="Q15" s="378">
        <v>9</v>
      </c>
    </row>
    <row r="16" spans="1:17">
      <c r="A16" s="176" t="s">
        <v>393</v>
      </c>
      <c r="B16" s="383">
        <v>0.25</v>
      </c>
      <c r="C16" s="383">
        <f t="shared" si="2"/>
        <v>0.25</v>
      </c>
      <c r="D16" s="378">
        <v>2000</v>
      </c>
      <c r="E16" s="388">
        <f t="shared" si="0"/>
        <v>0.5</v>
      </c>
      <c r="F16" s="378">
        <v>50</v>
      </c>
      <c r="G16" s="389">
        <f t="shared" si="1"/>
        <v>2.5000000000000001E-2</v>
      </c>
      <c r="H16" s="378">
        <v>11</v>
      </c>
      <c r="J16" s="176" t="s">
        <v>393</v>
      </c>
      <c r="K16" s="378">
        <v>1</v>
      </c>
      <c r="L16" s="378">
        <v>1</v>
      </c>
      <c r="M16" s="378">
        <v>1100</v>
      </c>
      <c r="N16" s="388">
        <f t="shared" si="3"/>
        <v>1.1000000000000001</v>
      </c>
      <c r="O16" s="378">
        <v>45</v>
      </c>
      <c r="P16" s="389">
        <f t="shared" si="4"/>
        <v>4.9500000000000009E-2</v>
      </c>
      <c r="Q16" s="378">
        <v>12</v>
      </c>
    </row>
    <row r="17" spans="1:17">
      <c r="A17" s="176" t="s">
        <v>394</v>
      </c>
      <c r="B17" s="383">
        <v>0.5</v>
      </c>
      <c r="C17" s="383">
        <f t="shared" si="2"/>
        <v>0.5</v>
      </c>
      <c r="D17" s="378">
        <v>2000</v>
      </c>
      <c r="E17" s="388">
        <f t="shared" si="0"/>
        <v>1</v>
      </c>
      <c r="F17" s="378">
        <v>50</v>
      </c>
      <c r="G17" s="389">
        <f t="shared" si="1"/>
        <v>0.05</v>
      </c>
      <c r="H17" s="378">
        <v>25</v>
      </c>
      <c r="J17" s="176" t="s">
        <v>394</v>
      </c>
      <c r="K17" s="378">
        <v>1</v>
      </c>
      <c r="L17" s="378">
        <v>1</v>
      </c>
      <c r="M17" s="378">
        <v>1100</v>
      </c>
      <c r="N17" s="388">
        <f t="shared" si="3"/>
        <v>1.1000000000000001</v>
      </c>
      <c r="O17" s="378">
        <v>45</v>
      </c>
      <c r="P17" s="389">
        <f t="shared" si="4"/>
        <v>4.9500000000000009E-2</v>
      </c>
      <c r="Q17" s="378">
        <v>16</v>
      </c>
    </row>
    <row r="18" spans="1:17">
      <c r="A18" s="62"/>
      <c r="B18" s="86"/>
      <c r="C18" s="86"/>
      <c r="D18" s="86"/>
      <c r="E18" s="390"/>
      <c r="F18" s="86"/>
      <c r="G18" s="391"/>
      <c r="H18" s="399"/>
      <c r="J18" s="257"/>
      <c r="K18" s="86"/>
      <c r="L18" s="86"/>
      <c r="M18" s="86"/>
      <c r="N18" s="390"/>
      <c r="O18" s="86"/>
      <c r="P18" s="391"/>
      <c r="Q18" s="379"/>
    </row>
    <row r="19" spans="1:17" s="23" customFormat="1">
      <c r="A19" s="71" t="s">
        <v>1</v>
      </c>
      <c r="B19" s="87">
        <f>SUM(B10:B18)</f>
        <v>3</v>
      </c>
      <c r="C19" s="87">
        <f>SUM(C10:C18)</f>
        <v>3</v>
      </c>
      <c r="D19" s="380">
        <v>2000</v>
      </c>
      <c r="E19" s="392">
        <f>SUM(E10:E18)</f>
        <v>6</v>
      </c>
      <c r="F19" s="380">
        <f>AVERAGE(F10:F18)</f>
        <v>50</v>
      </c>
      <c r="G19" s="393">
        <f>SUM(G10:G18)</f>
        <v>0.30000000000000004</v>
      </c>
      <c r="H19" s="380">
        <f>SUM(H10:H18)</f>
        <v>155</v>
      </c>
      <c r="J19" s="63" t="s">
        <v>1</v>
      </c>
      <c r="K19" s="380">
        <f>SUM(K10:K18)</f>
        <v>10</v>
      </c>
      <c r="L19" s="380">
        <f>SUM(L10:L18)</f>
        <v>10</v>
      </c>
      <c r="M19" s="380">
        <v>1100</v>
      </c>
      <c r="N19" s="392">
        <f>SUM(N10:N18)</f>
        <v>11</v>
      </c>
      <c r="O19" s="380">
        <v>40</v>
      </c>
      <c r="P19" s="393">
        <f>SUM(P10:P18)</f>
        <v>0.49500000000000005</v>
      </c>
      <c r="Q19" s="380">
        <f>SUM(Q10:Q18)</f>
        <v>86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C51C-964A-4778-A759-757958C949FD}">
  <dimension ref="A1:Q19"/>
  <sheetViews>
    <sheetView topLeftCell="A6" workbookViewId="0">
      <selection activeCell="B19" sqref="B19:H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319</v>
      </c>
    </row>
    <row r="7" spans="1:17" ht="18.75" customHeight="1">
      <c r="A7" s="25"/>
      <c r="B7" s="229"/>
      <c r="C7" s="551" t="s">
        <v>320</v>
      </c>
      <c r="D7" s="551"/>
      <c r="E7" s="551"/>
      <c r="F7" s="551"/>
      <c r="G7" s="551"/>
      <c r="H7" s="230"/>
      <c r="J7" s="25"/>
      <c r="K7" s="550" t="s">
        <v>321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78">
        <v>1</v>
      </c>
      <c r="C10" s="378">
        <v>1</v>
      </c>
      <c r="D10" s="378">
        <v>1200</v>
      </c>
      <c r="E10" s="388">
        <f t="shared" ref="E10:E17" si="0">(C10*D10)/1000</f>
        <v>1.2</v>
      </c>
      <c r="F10" s="378">
        <v>40</v>
      </c>
      <c r="G10" s="389">
        <f t="shared" ref="G10:G17" si="1">(E10*F10*1000)/1000000</f>
        <v>4.8000000000000001E-2</v>
      </c>
      <c r="H10" s="378">
        <v>11</v>
      </c>
      <c r="J10" s="234"/>
      <c r="K10" s="270"/>
      <c r="L10" s="270"/>
      <c r="M10" s="270"/>
      <c r="N10" s="270"/>
      <c r="O10" s="270"/>
      <c r="P10" s="270"/>
      <c r="Q10" s="270"/>
    </row>
    <row r="11" spans="1:17">
      <c r="A11" s="176" t="s">
        <v>388</v>
      </c>
      <c r="B11" s="378">
        <v>2</v>
      </c>
      <c r="C11" s="378">
        <v>2</v>
      </c>
      <c r="D11" s="378">
        <v>1200</v>
      </c>
      <c r="E11" s="388">
        <f t="shared" si="0"/>
        <v>2.4</v>
      </c>
      <c r="F11" s="378">
        <v>40</v>
      </c>
      <c r="G11" s="389">
        <f t="shared" si="1"/>
        <v>9.6000000000000002E-2</v>
      </c>
      <c r="H11" s="378">
        <v>7</v>
      </c>
      <c r="J11" s="176"/>
      <c r="K11" s="56"/>
      <c r="L11" s="56"/>
      <c r="M11" s="270"/>
      <c r="N11" s="270"/>
      <c r="O11" s="56"/>
      <c r="P11" s="270"/>
      <c r="Q11" s="56"/>
    </row>
    <row r="12" spans="1:17">
      <c r="A12" s="176" t="s">
        <v>389</v>
      </c>
      <c r="B12" s="378">
        <v>3</v>
      </c>
      <c r="C12" s="378">
        <v>3</v>
      </c>
      <c r="D12" s="378">
        <v>1200</v>
      </c>
      <c r="E12" s="388">
        <f t="shared" si="0"/>
        <v>3.6</v>
      </c>
      <c r="F12" s="378">
        <v>40</v>
      </c>
      <c r="G12" s="389">
        <f t="shared" si="1"/>
        <v>0.14399999999999999</v>
      </c>
      <c r="H12" s="378">
        <v>12</v>
      </c>
      <c r="J12" s="176"/>
      <c r="K12" s="56"/>
      <c r="L12" s="56"/>
      <c r="M12" s="270"/>
      <c r="N12" s="270"/>
      <c r="O12" s="56"/>
      <c r="P12" s="270"/>
      <c r="Q12" s="56"/>
    </row>
    <row r="13" spans="1:17">
      <c r="A13" s="176" t="s">
        <v>390</v>
      </c>
      <c r="B13" s="378">
        <v>3</v>
      </c>
      <c r="C13" s="378">
        <v>3</v>
      </c>
      <c r="D13" s="378">
        <v>1200</v>
      </c>
      <c r="E13" s="388">
        <f t="shared" si="0"/>
        <v>3.6</v>
      </c>
      <c r="F13" s="378">
        <v>40</v>
      </c>
      <c r="G13" s="389">
        <f t="shared" si="1"/>
        <v>0.14399999999999999</v>
      </c>
      <c r="H13" s="378">
        <v>16</v>
      </c>
      <c r="J13" s="176"/>
      <c r="K13" s="56"/>
      <c r="L13" s="56"/>
      <c r="M13" s="56"/>
      <c r="N13" s="270"/>
      <c r="O13" s="56"/>
      <c r="P13" s="270"/>
      <c r="Q13" s="56"/>
    </row>
    <row r="14" spans="1:17">
      <c r="A14" s="176" t="s">
        <v>391</v>
      </c>
      <c r="B14" s="378">
        <v>2</v>
      </c>
      <c r="C14" s="378">
        <v>2</v>
      </c>
      <c r="D14" s="378">
        <v>1200</v>
      </c>
      <c r="E14" s="388">
        <f t="shared" si="0"/>
        <v>2.4</v>
      </c>
      <c r="F14" s="378">
        <v>40</v>
      </c>
      <c r="G14" s="389">
        <f t="shared" si="1"/>
        <v>9.6000000000000002E-2</v>
      </c>
      <c r="H14" s="378">
        <v>8</v>
      </c>
      <c r="J14" s="176"/>
      <c r="K14" s="361"/>
      <c r="L14" s="361"/>
      <c r="M14" s="361"/>
      <c r="N14" s="358"/>
      <c r="O14" s="361"/>
      <c r="P14" s="358"/>
      <c r="Q14" s="361"/>
    </row>
    <row r="15" spans="1:17">
      <c r="A15" s="176" t="s">
        <v>392</v>
      </c>
      <c r="B15" s="378">
        <v>3</v>
      </c>
      <c r="C15" s="378">
        <v>3</v>
      </c>
      <c r="D15" s="378">
        <v>1200</v>
      </c>
      <c r="E15" s="388">
        <f t="shared" si="0"/>
        <v>3.6</v>
      </c>
      <c r="F15" s="378">
        <v>40</v>
      </c>
      <c r="G15" s="389">
        <f t="shared" si="1"/>
        <v>0.14399999999999999</v>
      </c>
      <c r="H15" s="378">
        <v>17</v>
      </c>
      <c r="J15" s="176"/>
      <c r="K15" s="361"/>
      <c r="L15" s="361"/>
      <c r="M15" s="361"/>
      <c r="N15" s="358"/>
      <c r="O15" s="361"/>
      <c r="P15" s="358"/>
      <c r="Q15" s="361"/>
    </row>
    <row r="16" spans="1:17">
      <c r="A16" s="176" t="s">
        <v>393</v>
      </c>
      <c r="B16" s="378">
        <v>1</v>
      </c>
      <c r="C16" s="378">
        <v>1</v>
      </c>
      <c r="D16" s="378">
        <v>1200</v>
      </c>
      <c r="E16" s="388">
        <f t="shared" si="0"/>
        <v>1.2</v>
      </c>
      <c r="F16" s="378">
        <v>40</v>
      </c>
      <c r="G16" s="389">
        <f t="shared" si="1"/>
        <v>4.8000000000000001E-2</v>
      </c>
      <c r="H16" s="378">
        <v>9</v>
      </c>
      <c r="J16" s="176"/>
      <c r="K16" s="361"/>
      <c r="L16" s="361"/>
      <c r="M16" s="361"/>
      <c r="N16" s="358"/>
      <c r="O16" s="361"/>
      <c r="P16" s="358"/>
      <c r="Q16" s="361"/>
    </row>
    <row r="17" spans="1:17">
      <c r="A17" s="176" t="s">
        <v>394</v>
      </c>
      <c r="B17" s="378">
        <v>3</v>
      </c>
      <c r="C17" s="378">
        <v>3</v>
      </c>
      <c r="D17" s="378">
        <v>1200</v>
      </c>
      <c r="E17" s="388">
        <f t="shared" si="0"/>
        <v>3.6</v>
      </c>
      <c r="F17" s="378">
        <v>40</v>
      </c>
      <c r="G17" s="389">
        <f t="shared" si="1"/>
        <v>0.14399999999999999</v>
      </c>
      <c r="H17" s="378">
        <v>12</v>
      </c>
      <c r="J17" s="176"/>
      <c r="K17" s="361"/>
      <c r="L17" s="361"/>
      <c r="M17" s="361"/>
      <c r="N17" s="358"/>
      <c r="O17" s="361"/>
      <c r="P17" s="358"/>
      <c r="Q17" s="361"/>
    </row>
    <row r="18" spans="1:17">
      <c r="A18" s="62"/>
      <c r="B18" s="86"/>
      <c r="C18" s="86"/>
      <c r="D18" s="86"/>
      <c r="E18" s="390"/>
      <c r="F18" s="86"/>
      <c r="G18" s="391"/>
      <c r="H18" s="399"/>
      <c r="J18" s="257"/>
      <c r="K18" s="257"/>
      <c r="L18" s="257"/>
      <c r="M18" s="257"/>
      <c r="N18" s="257"/>
      <c r="O18" s="257"/>
      <c r="P18" s="257"/>
      <c r="Q18" s="257"/>
    </row>
    <row r="19" spans="1:17" s="23" customFormat="1">
      <c r="A19" s="71" t="s">
        <v>1</v>
      </c>
      <c r="B19" s="380">
        <f>SUM(B10:B18)</f>
        <v>18</v>
      </c>
      <c r="C19" s="380">
        <f>SUM(C10:C18)</f>
        <v>18</v>
      </c>
      <c r="D19" s="380">
        <v>1200</v>
      </c>
      <c r="E19" s="392">
        <f>SUM(E10:E18)</f>
        <v>21.6</v>
      </c>
      <c r="F19" s="380">
        <f>AVERAGE(F10:F18)</f>
        <v>40</v>
      </c>
      <c r="G19" s="393">
        <f>SUM(G10:G18)</f>
        <v>0.8640000000000001</v>
      </c>
      <c r="H19" s="380">
        <f>SUM(H10:H18)</f>
        <v>92</v>
      </c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DF86-2602-43BB-9CC0-F4A0BEC6D589}">
  <dimension ref="A1:Q19"/>
  <sheetViews>
    <sheetView workbookViewId="0">
      <selection activeCell="L16" sqref="L16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322</v>
      </c>
    </row>
    <row r="7" spans="1:17" ht="18.75" customHeight="1">
      <c r="A7" s="25"/>
      <c r="B7" s="229"/>
      <c r="C7" s="551" t="s">
        <v>323</v>
      </c>
      <c r="D7" s="551"/>
      <c r="E7" s="551"/>
      <c r="F7" s="551"/>
      <c r="G7" s="551"/>
      <c r="H7" s="230"/>
      <c r="J7" s="25"/>
      <c r="K7" s="550" t="s">
        <v>324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/>
      <c r="B10" s="57"/>
      <c r="C10" s="57"/>
      <c r="D10" s="57"/>
      <c r="E10" s="57"/>
      <c r="F10" s="57"/>
      <c r="G10" s="57"/>
      <c r="H10" s="57"/>
      <c r="J10" s="234"/>
      <c r="K10" s="270"/>
      <c r="L10" s="270"/>
      <c r="M10" s="270"/>
      <c r="N10" s="270"/>
      <c r="O10" s="270"/>
      <c r="P10" s="270"/>
      <c r="Q10" s="270"/>
    </row>
    <row r="11" spans="1:17">
      <c r="A11" s="176"/>
      <c r="B11" s="57"/>
      <c r="C11" s="57"/>
      <c r="D11" s="57"/>
      <c r="E11" s="57"/>
      <c r="F11" s="57"/>
      <c r="G11" s="57"/>
      <c r="H11" s="57"/>
      <c r="J11" s="176"/>
      <c r="K11" s="56"/>
      <c r="L11" s="56"/>
      <c r="M11" s="270"/>
      <c r="N11" s="270"/>
      <c r="O11" s="56"/>
      <c r="P11" s="270"/>
      <c r="Q11" s="56"/>
    </row>
    <row r="12" spans="1:17">
      <c r="A12" s="176"/>
      <c r="B12" s="57"/>
      <c r="C12" s="57"/>
      <c r="D12" s="57"/>
      <c r="E12" s="57"/>
      <c r="F12" s="57"/>
      <c r="G12" s="57"/>
      <c r="H12" s="57"/>
      <c r="J12" s="176"/>
      <c r="K12" s="56"/>
      <c r="L12" s="56"/>
      <c r="M12" s="270"/>
      <c r="N12" s="270"/>
      <c r="O12" s="56"/>
      <c r="P12" s="270"/>
      <c r="Q12" s="56"/>
    </row>
    <row r="13" spans="1:17">
      <c r="A13" s="176"/>
      <c r="B13" s="57"/>
      <c r="C13" s="57"/>
      <c r="D13" s="57"/>
      <c r="E13" s="57"/>
      <c r="F13" s="57"/>
      <c r="G13" s="57"/>
      <c r="H13" s="57"/>
      <c r="J13" s="176"/>
      <c r="K13" s="56"/>
      <c r="L13" s="56"/>
      <c r="M13" s="56"/>
      <c r="N13" s="270"/>
      <c r="O13" s="56"/>
      <c r="P13" s="270"/>
      <c r="Q13" s="56"/>
    </row>
    <row r="14" spans="1:17">
      <c r="A14" s="176"/>
      <c r="B14" s="183"/>
      <c r="C14" s="183"/>
      <c r="D14" s="183"/>
      <c r="E14" s="183"/>
      <c r="F14" s="183"/>
      <c r="G14" s="183"/>
      <c r="H14" s="266"/>
      <c r="J14" s="176"/>
      <c r="K14" s="361"/>
      <c r="L14" s="361"/>
      <c r="M14" s="361"/>
      <c r="N14" s="358"/>
      <c r="O14" s="361"/>
      <c r="P14" s="358"/>
      <c r="Q14" s="361"/>
    </row>
    <row r="15" spans="1:17">
      <c r="A15" s="176"/>
      <c r="B15" s="183"/>
      <c r="C15" s="183"/>
      <c r="D15" s="183"/>
      <c r="E15" s="183"/>
      <c r="F15" s="183"/>
      <c r="G15" s="183"/>
      <c r="H15" s="266"/>
      <c r="J15" s="176"/>
      <c r="K15" s="361"/>
      <c r="L15" s="361"/>
      <c r="M15" s="361"/>
      <c r="N15" s="358"/>
      <c r="O15" s="361"/>
      <c r="P15" s="358"/>
      <c r="Q15" s="361"/>
    </row>
    <row r="16" spans="1:17">
      <c r="A16" s="176"/>
      <c r="B16" s="183"/>
      <c r="C16" s="183"/>
      <c r="D16" s="183"/>
      <c r="E16" s="183"/>
      <c r="F16" s="183"/>
      <c r="G16" s="183"/>
      <c r="H16" s="266"/>
      <c r="J16" s="176"/>
      <c r="K16" s="361"/>
      <c r="L16" s="361"/>
      <c r="M16" s="361"/>
      <c r="N16" s="358"/>
      <c r="O16" s="361"/>
      <c r="P16" s="358"/>
      <c r="Q16" s="361"/>
    </row>
    <row r="17" spans="1:17">
      <c r="A17" s="176"/>
      <c r="B17" s="183"/>
      <c r="C17" s="183"/>
      <c r="D17" s="183"/>
      <c r="E17" s="183"/>
      <c r="F17" s="183"/>
      <c r="G17" s="183"/>
      <c r="H17" s="266"/>
      <c r="J17" s="176"/>
      <c r="K17" s="361"/>
      <c r="L17" s="361"/>
      <c r="M17" s="361"/>
      <c r="N17" s="358"/>
      <c r="O17" s="361"/>
      <c r="P17" s="358"/>
      <c r="Q17" s="361"/>
    </row>
    <row r="18" spans="1:17">
      <c r="A18" s="62"/>
      <c r="B18" s="33"/>
      <c r="C18" s="33"/>
      <c r="D18" s="33"/>
      <c r="E18" s="33"/>
      <c r="F18" s="33"/>
      <c r="G18" s="33"/>
      <c r="H18" s="266"/>
      <c r="J18" s="257"/>
      <c r="K18" s="257"/>
      <c r="L18" s="257"/>
      <c r="M18" s="257"/>
      <c r="N18" s="257"/>
      <c r="O18" s="257"/>
      <c r="P18" s="257"/>
      <c r="Q18" s="257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C72B-EF1C-4927-9444-73280100CCCE}">
  <dimension ref="A1:Q19"/>
  <sheetViews>
    <sheetView workbookViewId="0">
      <selection activeCell="A10" sqref="A10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374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325</v>
      </c>
    </row>
    <row r="7" spans="1:17" ht="18.75" customHeight="1">
      <c r="A7" s="25"/>
      <c r="B7" s="229"/>
      <c r="C7" s="551" t="s">
        <v>326</v>
      </c>
      <c r="D7" s="551"/>
      <c r="E7" s="551"/>
      <c r="F7" s="551"/>
      <c r="G7" s="551"/>
      <c r="H7" s="230"/>
      <c r="J7" s="25"/>
      <c r="K7" s="550" t="s">
        <v>327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334"/>
      <c r="B14" s="183"/>
      <c r="C14" s="183"/>
      <c r="D14" s="183"/>
      <c r="E14" s="183"/>
      <c r="F14" s="183"/>
      <c r="G14" s="183"/>
      <c r="H14" s="266"/>
      <c r="J14" s="331"/>
      <c r="K14" s="361"/>
      <c r="L14" s="361"/>
      <c r="M14" s="361"/>
      <c r="N14" s="358"/>
      <c r="O14" s="361"/>
      <c r="P14" s="358"/>
      <c r="Q14" s="361"/>
    </row>
    <row r="15" spans="1:17">
      <c r="A15" s="334"/>
      <c r="B15" s="183"/>
      <c r="C15" s="183"/>
      <c r="D15" s="183"/>
      <c r="E15" s="183"/>
      <c r="F15" s="183"/>
      <c r="G15" s="183"/>
      <c r="H15" s="266"/>
      <c r="J15" s="331"/>
      <c r="K15" s="361"/>
      <c r="L15" s="361"/>
      <c r="M15" s="361"/>
      <c r="N15" s="358"/>
      <c r="O15" s="361"/>
      <c r="P15" s="358"/>
      <c r="Q15" s="361"/>
    </row>
    <row r="16" spans="1:17">
      <c r="A16" s="334"/>
      <c r="B16" s="183"/>
      <c r="C16" s="183"/>
      <c r="D16" s="183"/>
      <c r="E16" s="183"/>
      <c r="F16" s="183"/>
      <c r="G16" s="183"/>
      <c r="H16" s="266"/>
      <c r="J16" s="331"/>
      <c r="K16" s="361"/>
      <c r="L16" s="361"/>
      <c r="M16" s="361"/>
      <c r="N16" s="358"/>
      <c r="O16" s="361"/>
      <c r="P16" s="358"/>
      <c r="Q16" s="361"/>
    </row>
    <row r="17" spans="1:17">
      <c r="A17" s="334"/>
      <c r="B17" s="183"/>
      <c r="C17" s="183"/>
      <c r="D17" s="183"/>
      <c r="E17" s="183"/>
      <c r="F17" s="183"/>
      <c r="G17" s="183"/>
      <c r="H17" s="266"/>
      <c r="J17" s="331"/>
      <c r="K17" s="361"/>
      <c r="L17" s="361"/>
      <c r="M17" s="361"/>
      <c r="N17" s="358"/>
      <c r="O17" s="361"/>
      <c r="P17" s="358"/>
      <c r="Q17" s="361"/>
    </row>
    <row r="18" spans="1:17">
      <c r="A18" s="62"/>
      <c r="B18" s="33"/>
      <c r="C18" s="33"/>
      <c r="D18" s="33"/>
      <c r="E18" s="33"/>
      <c r="F18" s="33"/>
      <c r="G18" s="33"/>
      <c r="H18" s="266"/>
      <c r="J18" s="257"/>
      <c r="K18" s="257"/>
      <c r="L18" s="257"/>
      <c r="M18" s="257"/>
      <c r="N18" s="257"/>
      <c r="O18" s="257"/>
      <c r="P18" s="257"/>
      <c r="Q18" s="257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245"/>
      <c r="L19" s="245"/>
      <c r="M19" s="245"/>
      <c r="N19" s="245"/>
      <c r="O19" s="245"/>
      <c r="P19" s="245"/>
      <c r="Q19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7C4C-BAC1-4553-B6FF-2826EC8C0116}">
  <dimension ref="A1:Q19"/>
  <sheetViews>
    <sheetView tabSelected="1" topLeftCell="A7" workbookViewId="0">
      <selection activeCell="K19" sqref="K19:Q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374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328</v>
      </c>
    </row>
    <row r="7" spans="1:17" ht="18.75" customHeight="1">
      <c r="A7" s="25"/>
      <c r="B7" s="229"/>
      <c r="C7" s="551" t="s">
        <v>266</v>
      </c>
      <c r="D7" s="551"/>
      <c r="E7" s="551"/>
      <c r="F7" s="551"/>
      <c r="G7" s="551"/>
      <c r="H7" s="230"/>
      <c r="J7" s="25"/>
      <c r="K7" s="550" t="s">
        <v>267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234" t="s">
        <v>387</v>
      </c>
      <c r="K10" s="383">
        <v>0</v>
      </c>
      <c r="L10" s="383">
        <v>0</v>
      </c>
      <c r="M10" s="383">
        <v>0</v>
      </c>
      <c r="N10" s="383">
        <v>0</v>
      </c>
      <c r="O10" s="383">
        <v>0</v>
      </c>
      <c r="P10" s="383">
        <v>0</v>
      </c>
      <c r="Q10" s="378">
        <v>0</v>
      </c>
    </row>
    <row r="11" spans="1:17">
      <c r="A11" s="49"/>
      <c r="B11" s="57"/>
      <c r="C11" s="57"/>
      <c r="D11" s="57"/>
      <c r="E11" s="57"/>
      <c r="F11" s="57"/>
      <c r="G11" s="57"/>
      <c r="H11" s="57"/>
      <c r="J11" s="176" t="s">
        <v>388</v>
      </c>
      <c r="K11" s="383">
        <v>0</v>
      </c>
      <c r="L11" s="383">
        <v>0</v>
      </c>
      <c r="M11" s="383">
        <v>0</v>
      </c>
      <c r="N11" s="383">
        <v>0</v>
      </c>
      <c r="O11" s="383">
        <v>0</v>
      </c>
      <c r="P11" s="383">
        <v>0</v>
      </c>
      <c r="Q11" s="378">
        <v>0</v>
      </c>
    </row>
    <row r="12" spans="1:17">
      <c r="A12" s="178"/>
      <c r="B12" s="57"/>
      <c r="C12" s="57"/>
      <c r="D12" s="57"/>
      <c r="E12" s="57"/>
      <c r="F12" s="57"/>
      <c r="G12" s="57"/>
      <c r="H12" s="57"/>
      <c r="J12" s="176" t="s">
        <v>389</v>
      </c>
      <c r="K12" s="383">
        <v>0</v>
      </c>
      <c r="L12" s="383">
        <v>0</v>
      </c>
      <c r="M12" s="383">
        <v>0</v>
      </c>
      <c r="N12" s="383">
        <v>0</v>
      </c>
      <c r="O12" s="383">
        <v>0</v>
      </c>
      <c r="P12" s="383">
        <v>0</v>
      </c>
      <c r="Q12" s="378">
        <v>0</v>
      </c>
    </row>
    <row r="13" spans="1:17">
      <c r="A13" s="49"/>
      <c r="B13" s="57"/>
      <c r="C13" s="57"/>
      <c r="D13" s="57"/>
      <c r="E13" s="57"/>
      <c r="F13" s="57"/>
      <c r="G13" s="57"/>
      <c r="H13" s="57"/>
      <c r="J13" s="176" t="s">
        <v>390</v>
      </c>
      <c r="K13" s="383">
        <v>0.25</v>
      </c>
      <c r="L13" s="383">
        <v>0.25</v>
      </c>
      <c r="M13" s="378">
        <v>240</v>
      </c>
      <c r="N13" s="388">
        <f>(L13*M13)/1000</f>
        <v>0.06</v>
      </c>
      <c r="O13" s="378">
        <v>140</v>
      </c>
      <c r="P13" s="389">
        <f>(N13*O13*1000)/1000000</f>
        <v>8.3999999999999995E-3</v>
      </c>
      <c r="Q13" s="378">
        <v>11</v>
      </c>
    </row>
    <row r="14" spans="1:17">
      <c r="A14" s="334"/>
      <c r="B14" s="183"/>
      <c r="C14" s="183"/>
      <c r="D14" s="183"/>
      <c r="E14" s="183"/>
      <c r="F14" s="183"/>
      <c r="G14" s="183"/>
      <c r="H14" s="266"/>
      <c r="J14" s="176" t="s">
        <v>391</v>
      </c>
      <c r="K14" s="383">
        <v>1</v>
      </c>
      <c r="L14" s="383">
        <v>1</v>
      </c>
      <c r="M14" s="378">
        <v>240</v>
      </c>
      <c r="N14" s="388">
        <f>(L14*M14)/1000</f>
        <v>0.24</v>
      </c>
      <c r="O14" s="378">
        <v>140</v>
      </c>
      <c r="P14" s="389">
        <f>(N14*O14*1000)/1000000</f>
        <v>3.3599999999999998E-2</v>
      </c>
      <c r="Q14" s="378">
        <v>15</v>
      </c>
    </row>
    <row r="15" spans="1:17">
      <c r="A15" s="334"/>
      <c r="B15" s="183"/>
      <c r="C15" s="183"/>
      <c r="D15" s="183"/>
      <c r="E15" s="183"/>
      <c r="F15" s="183"/>
      <c r="G15" s="183"/>
      <c r="H15" s="266"/>
      <c r="J15" s="176" t="s">
        <v>392</v>
      </c>
      <c r="K15" s="383">
        <v>0.25</v>
      </c>
      <c r="L15" s="383">
        <v>0.25</v>
      </c>
      <c r="M15" s="378">
        <v>240</v>
      </c>
      <c r="N15" s="388">
        <f>(L15*M15)/1000</f>
        <v>0.06</v>
      </c>
      <c r="O15" s="378">
        <v>140</v>
      </c>
      <c r="P15" s="389">
        <f>(N15*O15*1000)/1000000</f>
        <v>8.3999999999999995E-3</v>
      </c>
      <c r="Q15" s="378">
        <v>10</v>
      </c>
    </row>
    <row r="16" spans="1:17">
      <c r="A16" s="334"/>
      <c r="B16" s="183"/>
      <c r="C16" s="183"/>
      <c r="D16" s="183"/>
      <c r="E16" s="183"/>
      <c r="F16" s="183"/>
      <c r="G16" s="183"/>
      <c r="H16" s="266"/>
      <c r="J16" s="176" t="s">
        <v>393</v>
      </c>
      <c r="K16" s="383">
        <v>0</v>
      </c>
      <c r="L16" s="383">
        <v>0</v>
      </c>
      <c r="M16" s="383">
        <v>0</v>
      </c>
      <c r="N16" s="383">
        <v>0</v>
      </c>
      <c r="O16" s="383">
        <v>0</v>
      </c>
      <c r="P16" s="383">
        <v>0</v>
      </c>
      <c r="Q16" s="378">
        <v>0</v>
      </c>
    </row>
    <row r="17" spans="1:17">
      <c r="A17" s="334"/>
      <c r="B17" s="183"/>
      <c r="C17" s="183"/>
      <c r="D17" s="183"/>
      <c r="E17" s="183"/>
      <c r="F17" s="183"/>
      <c r="G17" s="183"/>
      <c r="H17" s="266"/>
      <c r="J17" s="176" t="s">
        <v>394</v>
      </c>
      <c r="K17" s="383">
        <v>0.25</v>
      </c>
      <c r="L17" s="383">
        <v>0.25</v>
      </c>
      <c r="M17" s="378">
        <v>240</v>
      </c>
      <c r="N17" s="388">
        <f>(L17*M17)/1000</f>
        <v>0.06</v>
      </c>
      <c r="O17" s="378">
        <v>140</v>
      </c>
      <c r="P17" s="389">
        <f>(N17*O17*1000)/1000000</f>
        <v>8.3999999999999995E-3</v>
      </c>
      <c r="Q17" s="378">
        <v>12</v>
      </c>
    </row>
    <row r="18" spans="1:17">
      <c r="A18" s="62"/>
      <c r="B18" s="33"/>
      <c r="C18" s="33"/>
      <c r="D18" s="33"/>
      <c r="E18" s="33"/>
      <c r="F18" s="33"/>
      <c r="G18" s="33"/>
      <c r="H18" s="266"/>
      <c r="J18" s="257"/>
      <c r="K18" s="86"/>
      <c r="L18" s="86"/>
      <c r="M18" s="86"/>
      <c r="N18" s="390"/>
      <c r="O18" s="86"/>
      <c r="P18" s="391"/>
      <c r="Q18" s="399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87">
        <f>SUM(K10:K18)</f>
        <v>1.75</v>
      </c>
      <c r="L19" s="87">
        <f>SUM(L10:L18)</f>
        <v>1.75</v>
      </c>
      <c r="M19" s="380">
        <v>240</v>
      </c>
      <c r="N19" s="392">
        <f>SUM(N10:N18)</f>
        <v>0.42</v>
      </c>
      <c r="O19" s="380">
        <v>140</v>
      </c>
      <c r="P19" s="393">
        <f>SUM(P10:P18)</f>
        <v>5.8799999999999991E-2</v>
      </c>
      <c r="Q19" s="380">
        <f>SUM(Q10:Q18)</f>
        <v>48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  <legacy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68BF-E986-4BC2-BE60-B02CDB9ADC53}">
  <dimension ref="A1:Q15"/>
  <sheetViews>
    <sheetView workbookViewId="0">
      <selection activeCell="P11" sqref="P11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58" t="s">
        <v>375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</row>
    <row r="4" spans="1:17" s="23" customFormat="1" ht="21" customHeight="1">
      <c r="A4" s="559" t="s">
        <v>384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2" t="s">
        <v>329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29"/>
      <c r="C7" s="551" t="s">
        <v>268</v>
      </c>
      <c r="D7" s="551"/>
      <c r="E7" s="551"/>
      <c r="F7" s="551"/>
      <c r="G7" s="551"/>
      <c r="H7" s="230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78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66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A4F4-E5DF-417D-954F-4A7B5C94EE7D}">
  <dimension ref="A1:Q19"/>
  <sheetViews>
    <sheetView topLeftCell="A8" workbookViewId="0">
      <selection activeCell="K19" sqref="K19:Q19"/>
    </sheetView>
  </sheetViews>
  <sheetFormatPr defaultRowHeight="21"/>
  <cols>
    <col min="1" max="1" width="8.75" customWidth="1"/>
    <col min="2" max="2" width="9.875" customWidth="1"/>
    <col min="3" max="3" width="11.25" customWidth="1"/>
    <col min="4" max="4" width="11.125" customWidth="1"/>
    <col min="5" max="5" width="12.375" customWidth="1"/>
    <col min="6" max="7" width="12.875" customWidth="1"/>
    <col min="8" max="8" width="13.375" customWidth="1"/>
    <col min="9" max="9" width="3.875" customWidth="1"/>
    <col min="10" max="10" width="10.75" customWidth="1"/>
    <col min="11" max="11" width="10.125" customWidth="1"/>
    <col min="12" max="12" width="11.75" customWidth="1"/>
    <col min="13" max="13" width="10.75" customWidth="1"/>
    <col min="14" max="14" width="10.625" customWidth="1"/>
    <col min="15" max="15" width="12.625" customWidth="1"/>
    <col min="16" max="16" width="9.125"/>
    <col min="17" max="17" width="13.25" customWidth="1"/>
  </cols>
  <sheetData>
    <row r="1" spans="1:17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>
      <c r="A3" s="515" t="s">
        <v>373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>
      <c r="A5" s="23"/>
      <c r="B5" s="24"/>
      <c r="C5" s="24"/>
      <c r="D5" s="24"/>
      <c r="E5" s="16"/>
      <c r="F5" s="23"/>
      <c r="G5" s="16"/>
      <c r="H5" s="16"/>
      <c r="I5" s="16"/>
      <c r="J5" s="16"/>
      <c r="K5" s="22"/>
      <c r="L5" s="22"/>
      <c r="M5" s="22"/>
      <c r="N5" s="22"/>
      <c r="O5" s="22"/>
      <c r="P5" s="23"/>
      <c r="Q5" s="23"/>
    </row>
    <row r="6" spans="1:17">
      <c r="A6" s="23"/>
      <c r="B6" s="24"/>
      <c r="C6" s="24"/>
      <c r="D6" s="24"/>
      <c r="E6" s="23"/>
      <c r="F6" s="23"/>
      <c r="G6" s="16"/>
      <c r="H6" s="16"/>
      <c r="I6" s="16"/>
      <c r="J6" s="16"/>
      <c r="K6" s="22"/>
      <c r="L6" s="22"/>
      <c r="M6" s="22"/>
      <c r="N6" s="22"/>
      <c r="O6" s="22"/>
      <c r="P6" s="23"/>
      <c r="Q6" s="172" t="s">
        <v>319</v>
      </c>
    </row>
    <row r="7" spans="1:17">
      <c r="A7" s="25"/>
      <c r="B7" s="229"/>
      <c r="C7" s="551" t="s">
        <v>448</v>
      </c>
      <c r="D7" s="551"/>
      <c r="E7" s="551"/>
      <c r="F7" s="551"/>
      <c r="G7" s="551"/>
      <c r="H7" s="230"/>
      <c r="I7" s="26"/>
      <c r="J7" s="25"/>
      <c r="K7" s="550" t="s">
        <v>449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I8" s="26"/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I9" s="26"/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383">
        <v>0.25</v>
      </c>
      <c r="C10" s="383">
        <f>B10</f>
        <v>0.25</v>
      </c>
      <c r="D10" s="378">
        <v>2300</v>
      </c>
      <c r="E10" s="388">
        <f t="shared" ref="E10:E17" si="0">(C10*D10)/1000</f>
        <v>0.57499999999999996</v>
      </c>
      <c r="F10" s="378">
        <v>60</v>
      </c>
      <c r="G10" s="389">
        <f t="shared" ref="G10:G17" si="1">(E10*F10*1000)/1000000</f>
        <v>3.4500000000000003E-2</v>
      </c>
      <c r="H10" s="378">
        <v>11</v>
      </c>
      <c r="I10" s="26"/>
      <c r="J10" s="234" t="s">
        <v>387</v>
      </c>
      <c r="K10" s="383">
        <v>0.25</v>
      </c>
      <c r="L10" s="383">
        <f>K10</f>
        <v>0.25</v>
      </c>
      <c r="M10" s="378">
        <v>2500</v>
      </c>
      <c r="N10" s="388">
        <f t="shared" ref="N10:N17" si="2">(L10*M10)/1000</f>
        <v>0.625</v>
      </c>
      <c r="O10" s="378">
        <v>60</v>
      </c>
      <c r="P10" s="389">
        <f t="shared" ref="P10:P17" si="3">(N10*O10*1000)/1000000</f>
        <v>3.7499999999999999E-2</v>
      </c>
      <c r="Q10" s="378">
        <v>11</v>
      </c>
    </row>
    <row r="11" spans="1:17">
      <c r="A11" s="176" t="s">
        <v>388</v>
      </c>
      <c r="B11" s="383">
        <v>0.5</v>
      </c>
      <c r="C11" s="383">
        <f t="shared" ref="C11:C17" si="4">B11</f>
        <v>0.5</v>
      </c>
      <c r="D11" s="378">
        <v>2300</v>
      </c>
      <c r="E11" s="388">
        <f t="shared" si="0"/>
        <v>1.1499999999999999</v>
      </c>
      <c r="F11" s="378">
        <v>60</v>
      </c>
      <c r="G11" s="389">
        <f t="shared" si="1"/>
        <v>6.9000000000000006E-2</v>
      </c>
      <c r="H11" s="378">
        <v>20</v>
      </c>
      <c r="I11" s="26"/>
      <c r="J11" s="176" t="s">
        <v>388</v>
      </c>
      <c r="K11" s="383">
        <v>0.5</v>
      </c>
      <c r="L11" s="383">
        <f>K11</f>
        <v>0.5</v>
      </c>
      <c r="M11" s="378">
        <v>2500</v>
      </c>
      <c r="N11" s="388">
        <f t="shared" si="2"/>
        <v>1.25</v>
      </c>
      <c r="O11" s="378">
        <v>60</v>
      </c>
      <c r="P11" s="389">
        <f t="shared" si="3"/>
        <v>7.4999999999999997E-2</v>
      </c>
      <c r="Q11" s="378">
        <v>20</v>
      </c>
    </row>
    <row r="12" spans="1:17">
      <c r="A12" s="176" t="s">
        <v>389</v>
      </c>
      <c r="B12" s="383">
        <v>0.5</v>
      </c>
      <c r="C12" s="383">
        <f t="shared" si="4"/>
        <v>0.5</v>
      </c>
      <c r="D12" s="378">
        <v>2300</v>
      </c>
      <c r="E12" s="388">
        <f t="shared" si="0"/>
        <v>1.1499999999999999</v>
      </c>
      <c r="F12" s="378">
        <v>60</v>
      </c>
      <c r="G12" s="389">
        <f t="shared" si="1"/>
        <v>6.9000000000000006E-2</v>
      </c>
      <c r="H12" s="378">
        <v>25</v>
      </c>
      <c r="I12" s="26"/>
      <c r="J12" s="176" t="s">
        <v>389</v>
      </c>
      <c r="K12" s="383">
        <v>0.5</v>
      </c>
      <c r="L12" s="383">
        <f>K12</f>
        <v>0.5</v>
      </c>
      <c r="M12" s="378">
        <v>2500</v>
      </c>
      <c r="N12" s="388">
        <f t="shared" si="2"/>
        <v>1.25</v>
      </c>
      <c r="O12" s="378">
        <v>60</v>
      </c>
      <c r="P12" s="389">
        <f t="shared" si="3"/>
        <v>7.4999999999999997E-2</v>
      </c>
      <c r="Q12" s="378">
        <v>25</v>
      </c>
    </row>
    <row r="13" spans="1:17">
      <c r="A13" s="176" t="s">
        <v>390</v>
      </c>
      <c r="B13" s="383">
        <v>1</v>
      </c>
      <c r="C13" s="383">
        <f t="shared" si="4"/>
        <v>1</v>
      </c>
      <c r="D13" s="378">
        <v>2300</v>
      </c>
      <c r="E13" s="388">
        <f t="shared" si="0"/>
        <v>2.2999999999999998</v>
      </c>
      <c r="F13" s="378">
        <v>60</v>
      </c>
      <c r="G13" s="389">
        <f t="shared" si="1"/>
        <v>0.13800000000000001</v>
      </c>
      <c r="H13" s="378">
        <v>19</v>
      </c>
      <c r="I13" s="26"/>
      <c r="J13" s="176" t="s">
        <v>390</v>
      </c>
      <c r="K13" s="383">
        <v>1</v>
      </c>
      <c r="L13" s="383">
        <f>K13</f>
        <v>1</v>
      </c>
      <c r="M13" s="378">
        <v>2500</v>
      </c>
      <c r="N13" s="388">
        <f t="shared" si="2"/>
        <v>2.5</v>
      </c>
      <c r="O13" s="378">
        <v>60</v>
      </c>
      <c r="P13" s="389">
        <f t="shared" si="3"/>
        <v>0.15</v>
      </c>
      <c r="Q13" s="378">
        <v>19</v>
      </c>
    </row>
    <row r="14" spans="1:17">
      <c r="A14" s="176" t="s">
        <v>391</v>
      </c>
      <c r="B14" s="383">
        <v>0</v>
      </c>
      <c r="C14" s="383">
        <v>0</v>
      </c>
      <c r="D14" s="383">
        <v>0</v>
      </c>
      <c r="E14" s="383">
        <v>0</v>
      </c>
      <c r="F14" s="383">
        <v>0</v>
      </c>
      <c r="G14" s="383">
        <v>0</v>
      </c>
      <c r="H14" s="378">
        <v>0</v>
      </c>
      <c r="I14" s="26"/>
      <c r="J14" s="176" t="s">
        <v>391</v>
      </c>
      <c r="K14" s="383">
        <v>0.5</v>
      </c>
      <c r="L14" s="383">
        <v>0.5</v>
      </c>
      <c r="M14" s="378">
        <v>2500</v>
      </c>
      <c r="N14" s="383">
        <f t="shared" si="2"/>
        <v>1.25</v>
      </c>
      <c r="O14" s="378">
        <v>60</v>
      </c>
      <c r="P14" s="389">
        <f t="shared" si="3"/>
        <v>7.4999999999999997E-2</v>
      </c>
      <c r="Q14" s="378">
        <v>20</v>
      </c>
    </row>
    <row r="15" spans="1:17">
      <c r="A15" s="176" t="s">
        <v>392</v>
      </c>
      <c r="B15" s="383">
        <v>1</v>
      </c>
      <c r="C15" s="383">
        <f t="shared" si="4"/>
        <v>1</v>
      </c>
      <c r="D15" s="378">
        <v>2300</v>
      </c>
      <c r="E15" s="388">
        <f t="shared" si="0"/>
        <v>2.2999999999999998</v>
      </c>
      <c r="F15" s="378">
        <v>60</v>
      </c>
      <c r="G15" s="389">
        <f t="shared" si="1"/>
        <v>0.13800000000000001</v>
      </c>
      <c r="H15" s="378">
        <v>20</v>
      </c>
      <c r="I15" s="26"/>
      <c r="J15" s="176" t="s">
        <v>392</v>
      </c>
      <c r="K15" s="383">
        <v>1</v>
      </c>
      <c r="L15" s="383">
        <f>K15</f>
        <v>1</v>
      </c>
      <c r="M15" s="378">
        <v>2500</v>
      </c>
      <c r="N15" s="388">
        <f t="shared" si="2"/>
        <v>2.5</v>
      </c>
      <c r="O15" s="378">
        <v>60</v>
      </c>
      <c r="P15" s="389">
        <f t="shared" si="3"/>
        <v>0.15</v>
      </c>
      <c r="Q15" s="378">
        <v>20</v>
      </c>
    </row>
    <row r="16" spans="1:17">
      <c r="A16" s="176" t="s">
        <v>393</v>
      </c>
      <c r="B16" s="383">
        <v>0.25</v>
      </c>
      <c r="C16" s="383">
        <f t="shared" si="4"/>
        <v>0.25</v>
      </c>
      <c r="D16" s="378">
        <v>2300</v>
      </c>
      <c r="E16" s="388">
        <f t="shared" si="0"/>
        <v>0.57499999999999996</v>
      </c>
      <c r="F16" s="378">
        <v>60</v>
      </c>
      <c r="G16" s="389">
        <f t="shared" si="1"/>
        <v>3.4500000000000003E-2</v>
      </c>
      <c r="H16" s="378">
        <v>9</v>
      </c>
      <c r="I16" s="26"/>
      <c r="J16" s="176" t="s">
        <v>393</v>
      </c>
      <c r="K16" s="383">
        <v>0.25</v>
      </c>
      <c r="L16" s="383">
        <f>K16</f>
        <v>0.25</v>
      </c>
      <c r="M16" s="378">
        <v>2500</v>
      </c>
      <c r="N16" s="388">
        <f t="shared" si="2"/>
        <v>0.625</v>
      </c>
      <c r="O16" s="378">
        <v>60</v>
      </c>
      <c r="P16" s="389">
        <f t="shared" si="3"/>
        <v>3.7499999999999999E-2</v>
      </c>
      <c r="Q16" s="378">
        <v>9</v>
      </c>
    </row>
    <row r="17" spans="1:17">
      <c r="A17" s="176" t="s">
        <v>394</v>
      </c>
      <c r="B17" s="383">
        <v>0.5</v>
      </c>
      <c r="C17" s="383">
        <f t="shared" si="4"/>
        <v>0.5</v>
      </c>
      <c r="D17" s="378">
        <v>2300</v>
      </c>
      <c r="E17" s="388">
        <f t="shared" si="0"/>
        <v>1.1499999999999999</v>
      </c>
      <c r="F17" s="378">
        <v>60</v>
      </c>
      <c r="G17" s="389">
        <f t="shared" si="1"/>
        <v>6.9000000000000006E-2</v>
      </c>
      <c r="H17" s="378">
        <v>22</v>
      </c>
      <c r="I17" s="26"/>
      <c r="J17" s="176" t="s">
        <v>394</v>
      </c>
      <c r="K17" s="383">
        <v>0.5</v>
      </c>
      <c r="L17" s="383">
        <f>K17</f>
        <v>0.5</v>
      </c>
      <c r="M17" s="378">
        <v>2500</v>
      </c>
      <c r="N17" s="388">
        <f t="shared" si="2"/>
        <v>1.25</v>
      </c>
      <c r="O17" s="378">
        <v>60</v>
      </c>
      <c r="P17" s="389">
        <f t="shared" si="3"/>
        <v>7.4999999999999997E-2</v>
      </c>
      <c r="Q17" s="378">
        <v>22</v>
      </c>
    </row>
    <row r="18" spans="1:17">
      <c r="A18" s="62"/>
      <c r="B18" s="86"/>
      <c r="C18" s="86"/>
      <c r="D18" s="86"/>
      <c r="E18" s="390"/>
      <c r="F18" s="86"/>
      <c r="G18" s="391"/>
      <c r="H18" s="399"/>
      <c r="I18" s="26"/>
      <c r="J18" s="257"/>
      <c r="K18" s="86"/>
      <c r="L18" s="86"/>
      <c r="M18" s="86"/>
      <c r="N18" s="390"/>
      <c r="O18" s="86"/>
      <c r="P18" s="391"/>
      <c r="Q18" s="399"/>
    </row>
    <row r="19" spans="1:17">
      <c r="A19" s="71" t="s">
        <v>1</v>
      </c>
      <c r="B19" s="87">
        <f>SUM(B10:B18)</f>
        <v>4</v>
      </c>
      <c r="C19" s="87">
        <f>SUM(C10:C18)</f>
        <v>4</v>
      </c>
      <c r="D19" s="380">
        <v>2300</v>
      </c>
      <c r="E19" s="392">
        <f>SUM(E10:E18)</f>
        <v>9.1999999999999993</v>
      </c>
      <c r="F19" s="380">
        <v>60</v>
      </c>
      <c r="G19" s="393">
        <f>SUM(G10:G18)</f>
        <v>0.55200000000000005</v>
      </c>
      <c r="H19" s="380">
        <f>SUM(H10:H18)</f>
        <v>126</v>
      </c>
      <c r="I19" s="23"/>
      <c r="J19" s="63" t="s">
        <v>1</v>
      </c>
      <c r="K19" s="87">
        <f>SUM(K10:K18)</f>
        <v>4.5</v>
      </c>
      <c r="L19" s="87">
        <f>SUM(L10:L18)</f>
        <v>4.5</v>
      </c>
      <c r="M19" s="380">
        <v>2500</v>
      </c>
      <c r="N19" s="392">
        <f>SUM(N10:N18)</f>
        <v>11.25</v>
      </c>
      <c r="O19" s="380">
        <f>AVERAGE(O10:O18)</f>
        <v>60</v>
      </c>
      <c r="P19" s="393">
        <f>SUM(P10:P18)</f>
        <v>0.67499999999999993</v>
      </c>
      <c r="Q19" s="380">
        <f>SUM(Q10:Q18)</f>
        <v>146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66C2-77ED-46A5-BDB8-D1112109D2DC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376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330</v>
      </c>
    </row>
    <row r="7" spans="1:17" ht="18.75" customHeight="1">
      <c r="A7" s="25"/>
      <c r="B7" s="229"/>
      <c r="C7" s="551" t="s">
        <v>331</v>
      </c>
      <c r="D7" s="551"/>
      <c r="E7" s="551"/>
      <c r="F7" s="551"/>
      <c r="G7" s="551"/>
      <c r="H7" s="230"/>
      <c r="J7" s="25"/>
      <c r="K7" s="550" t="s">
        <v>332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62"/>
      <c r="B14" s="33"/>
      <c r="C14" s="33"/>
      <c r="D14" s="33"/>
      <c r="E14" s="33"/>
      <c r="F14" s="33"/>
      <c r="G14" s="33"/>
      <c r="H14" s="266"/>
      <c r="J14" s="257"/>
      <c r="K14" s="257"/>
      <c r="L14" s="257"/>
      <c r="M14" s="257"/>
      <c r="N14" s="257"/>
      <c r="O14" s="257"/>
      <c r="P14" s="257"/>
      <c r="Q14" s="25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5"/>
      <c r="L15" s="245"/>
      <c r="M15" s="245"/>
      <c r="N15" s="245"/>
      <c r="O15" s="245"/>
      <c r="P15" s="245"/>
      <c r="Q15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A7F-95CE-48A5-AA36-A87015A685B5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376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333</v>
      </c>
    </row>
    <row r="7" spans="1:17" ht="18.75" customHeight="1">
      <c r="A7" s="25"/>
      <c r="B7" s="229"/>
      <c r="C7" s="551" t="s">
        <v>334</v>
      </c>
      <c r="D7" s="551"/>
      <c r="E7" s="551"/>
      <c r="F7" s="551"/>
      <c r="G7" s="551"/>
      <c r="H7" s="230"/>
      <c r="J7" s="25"/>
      <c r="K7" s="550" t="s">
        <v>335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62"/>
      <c r="B14" s="33"/>
      <c r="C14" s="33"/>
      <c r="D14" s="33"/>
      <c r="E14" s="33"/>
      <c r="F14" s="33"/>
      <c r="G14" s="33"/>
      <c r="H14" s="266"/>
      <c r="J14" s="257"/>
      <c r="K14" s="257"/>
      <c r="L14" s="257"/>
      <c r="M14" s="257"/>
      <c r="N14" s="257"/>
      <c r="O14" s="257"/>
      <c r="P14" s="257"/>
      <c r="Q14" s="25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5"/>
      <c r="L15" s="245"/>
      <c r="M15" s="245"/>
      <c r="N15" s="245"/>
      <c r="O15" s="245"/>
      <c r="P15" s="245"/>
      <c r="Q15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D40B-95F6-4192-8EBF-7D9B2E8664C9}">
  <dimension ref="A1:Q15"/>
  <sheetViews>
    <sheetView workbookViewId="0">
      <selection activeCell="I17" sqref="I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376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336</v>
      </c>
    </row>
    <row r="7" spans="1:17" ht="18.75" customHeight="1">
      <c r="A7" s="25"/>
      <c r="B7" s="229"/>
      <c r="C7" s="551" t="s">
        <v>337</v>
      </c>
      <c r="D7" s="551"/>
      <c r="E7" s="551"/>
      <c r="F7" s="551"/>
      <c r="G7" s="551"/>
      <c r="H7" s="230"/>
      <c r="J7" s="25"/>
      <c r="K7" s="550" t="s">
        <v>338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62"/>
      <c r="B14" s="33"/>
      <c r="C14" s="33"/>
      <c r="D14" s="33"/>
      <c r="E14" s="33"/>
      <c r="F14" s="33"/>
      <c r="G14" s="33"/>
      <c r="H14" s="266"/>
      <c r="J14" s="257"/>
      <c r="K14" s="257"/>
      <c r="L14" s="257"/>
      <c r="M14" s="257"/>
      <c r="N14" s="257"/>
      <c r="O14" s="257"/>
      <c r="P14" s="257"/>
      <c r="Q14" s="25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5"/>
      <c r="L15" s="245"/>
      <c r="M15" s="245"/>
      <c r="N15" s="245"/>
      <c r="O15" s="245"/>
      <c r="P15" s="245"/>
      <c r="Q15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076A-8EA7-4CFA-9EFD-D1916E2C8764}">
  <dimension ref="A2:P21"/>
  <sheetViews>
    <sheetView workbookViewId="0">
      <selection activeCell="A4" sqref="A4:O4"/>
    </sheetView>
  </sheetViews>
  <sheetFormatPr defaultColWidth="9.125" defaultRowHeight="18"/>
  <cols>
    <col min="1" max="1" width="2" style="78" customWidth="1"/>
    <col min="2" max="2" width="11.625" style="78" customWidth="1"/>
    <col min="3" max="3" width="12.875" style="78" customWidth="1"/>
    <col min="4" max="6" width="12.625" style="78" customWidth="1"/>
    <col min="7" max="7" width="8" style="78" bestFit="1" customWidth="1"/>
    <col min="8" max="8" width="9.875" style="78" customWidth="1"/>
    <col min="9" max="9" width="9.25" style="78" bestFit="1" customWidth="1"/>
    <col min="10" max="10" width="10" style="78" bestFit="1" customWidth="1"/>
    <col min="11" max="11" width="9.625" style="78" bestFit="1" customWidth="1"/>
    <col min="12" max="12" width="16.625" style="78" customWidth="1"/>
    <col min="13" max="13" width="13.875" style="78" customWidth="1"/>
    <col min="14" max="14" width="8.125" style="78" bestFit="1" customWidth="1"/>
    <col min="15" max="15" width="9.625" style="78" customWidth="1"/>
    <col min="16" max="16" width="11" style="78" customWidth="1"/>
    <col min="17" max="17" width="11.125" style="78" customWidth="1"/>
    <col min="18" max="18" width="10.25" style="78" customWidth="1"/>
    <col min="19" max="19" width="11.375" style="78" customWidth="1"/>
    <col min="20" max="20" width="9.75" style="78" customWidth="1"/>
    <col min="21" max="21" width="11.75" style="78" customWidth="1"/>
    <col min="22" max="254" width="9.125" style="78"/>
    <col min="255" max="255" width="2" style="78" customWidth="1"/>
    <col min="256" max="256" width="7.625" style="78" customWidth="1"/>
    <col min="257" max="257" width="9.75" style="78" customWidth="1"/>
    <col min="258" max="258" width="11.625" style="78" customWidth="1"/>
    <col min="259" max="259" width="12.875" style="78" customWidth="1"/>
    <col min="260" max="262" width="12.625" style="78" customWidth="1"/>
    <col min="263" max="263" width="8" style="78" bestFit="1" customWidth="1"/>
    <col min="264" max="264" width="9.875" style="78" customWidth="1"/>
    <col min="265" max="265" width="9.25" style="78" bestFit="1" customWidth="1"/>
    <col min="266" max="266" width="10" style="78" bestFit="1" customWidth="1"/>
    <col min="267" max="267" width="9.625" style="78" bestFit="1" customWidth="1"/>
    <col min="268" max="268" width="16.625" style="78" customWidth="1"/>
    <col min="269" max="269" width="13.875" style="78" customWidth="1"/>
    <col min="270" max="270" width="8.125" style="78" bestFit="1" customWidth="1"/>
    <col min="271" max="271" width="9.625" style="78" customWidth="1"/>
    <col min="272" max="272" width="11" style="78" customWidth="1"/>
    <col min="273" max="273" width="11.125" style="78" customWidth="1"/>
    <col min="274" max="274" width="10.25" style="78" customWidth="1"/>
    <col min="275" max="275" width="11.375" style="78" customWidth="1"/>
    <col min="276" max="276" width="9.75" style="78" customWidth="1"/>
    <col min="277" max="277" width="11.75" style="78" customWidth="1"/>
    <col min="278" max="510" width="9.125" style="78"/>
    <col min="511" max="511" width="2" style="78" customWidth="1"/>
    <col min="512" max="512" width="7.625" style="78" customWidth="1"/>
    <col min="513" max="513" width="9.75" style="78" customWidth="1"/>
    <col min="514" max="514" width="11.625" style="78" customWidth="1"/>
    <col min="515" max="515" width="12.875" style="78" customWidth="1"/>
    <col min="516" max="518" width="12.625" style="78" customWidth="1"/>
    <col min="519" max="519" width="8" style="78" bestFit="1" customWidth="1"/>
    <col min="520" max="520" width="9.875" style="78" customWidth="1"/>
    <col min="521" max="521" width="9.25" style="78" bestFit="1" customWidth="1"/>
    <col min="522" max="522" width="10" style="78" bestFit="1" customWidth="1"/>
    <col min="523" max="523" width="9.625" style="78" bestFit="1" customWidth="1"/>
    <col min="524" max="524" width="16.625" style="78" customWidth="1"/>
    <col min="525" max="525" width="13.875" style="78" customWidth="1"/>
    <col min="526" max="526" width="8.125" style="78" bestFit="1" customWidth="1"/>
    <col min="527" max="527" width="9.625" style="78" customWidth="1"/>
    <col min="528" max="528" width="11" style="78" customWidth="1"/>
    <col min="529" max="529" width="11.125" style="78" customWidth="1"/>
    <col min="530" max="530" width="10.25" style="78" customWidth="1"/>
    <col min="531" max="531" width="11.375" style="78" customWidth="1"/>
    <col min="532" max="532" width="9.75" style="78" customWidth="1"/>
    <col min="533" max="533" width="11.75" style="78" customWidth="1"/>
    <col min="534" max="766" width="9.125" style="78"/>
    <col min="767" max="767" width="2" style="78" customWidth="1"/>
    <col min="768" max="768" width="7.625" style="78" customWidth="1"/>
    <col min="769" max="769" width="9.75" style="78" customWidth="1"/>
    <col min="770" max="770" width="11.625" style="78" customWidth="1"/>
    <col min="771" max="771" width="12.875" style="78" customWidth="1"/>
    <col min="772" max="774" width="12.625" style="78" customWidth="1"/>
    <col min="775" max="775" width="8" style="78" bestFit="1" customWidth="1"/>
    <col min="776" max="776" width="9.875" style="78" customWidth="1"/>
    <col min="777" max="777" width="9.25" style="78" bestFit="1" customWidth="1"/>
    <col min="778" max="778" width="10" style="78" bestFit="1" customWidth="1"/>
    <col min="779" max="779" width="9.625" style="78" bestFit="1" customWidth="1"/>
    <col min="780" max="780" width="16.625" style="78" customWidth="1"/>
    <col min="781" max="781" width="13.875" style="78" customWidth="1"/>
    <col min="782" max="782" width="8.125" style="78" bestFit="1" customWidth="1"/>
    <col min="783" max="783" width="9.625" style="78" customWidth="1"/>
    <col min="784" max="784" width="11" style="78" customWidth="1"/>
    <col min="785" max="785" width="11.125" style="78" customWidth="1"/>
    <col min="786" max="786" width="10.25" style="78" customWidth="1"/>
    <col min="787" max="787" width="11.375" style="78" customWidth="1"/>
    <col min="788" max="788" width="9.75" style="78" customWidth="1"/>
    <col min="789" max="789" width="11.75" style="78" customWidth="1"/>
    <col min="790" max="1022" width="9.125" style="78"/>
    <col min="1023" max="1023" width="2" style="78" customWidth="1"/>
    <col min="1024" max="1024" width="7.625" style="78" customWidth="1"/>
    <col min="1025" max="1025" width="9.75" style="78" customWidth="1"/>
    <col min="1026" max="1026" width="11.625" style="78" customWidth="1"/>
    <col min="1027" max="1027" width="12.875" style="78" customWidth="1"/>
    <col min="1028" max="1030" width="12.625" style="78" customWidth="1"/>
    <col min="1031" max="1031" width="8" style="78" bestFit="1" customWidth="1"/>
    <col min="1032" max="1032" width="9.875" style="78" customWidth="1"/>
    <col min="1033" max="1033" width="9.25" style="78" bestFit="1" customWidth="1"/>
    <col min="1034" max="1034" width="10" style="78" bestFit="1" customWidth="1"/>
    <col min="1035" max="1035" width="9.625" style="78" bestFit="1" customWidth="1"/>
    <col min="1036" max="1036" width="16.625" style="78" customWidth="1"/>
    <col min="1037" max="1037" width="13.875" style="78" customWidth="1"/>
    <col min="1038" max="1038" width="8.125" style="78" bestFit="1" customWidth="1"/>
    <col min="1039" max="1039" width="9.625" style="78" customWidth="1"/>
    <col min="1040" max="1040" width="11" style="78" customWidth="1"/>
    <col min="1041" max="1041" width="11.125" style="78" customWidth="1"/>
    <col min="1042" max="1042" width="10.25" style="78" customWidth="1"/>
    <col min="1043" max="1043" width="11.375" style="78" customWidth="1"/>
    <col min="1044" max="1044" width="9.75" style="78" customWidth="1"/>
    <col min="1045" max="1045" width="11.75" style="78" customWidth="1"/>
    <col min="1046" max="1278" width="9.125" style="78"/>
    <col min="1279" max="1279" width="2" style="78" customWidth="1"/>
    <col min="1280" max="1280" width="7.625" style="78" customWidth="1"/>
    <col min="1281" max="1281" width="9.75" style="78" customWidth="1"/>
    <col min="1282" max="1282" width="11.625" style="78" customWidth="1"/>
    <col min="1283" max="1283" width="12.875" style="78" customWidth="1"/>
    <col min="1284" max="1286" width="12.625" style="78" customWidth="1"/>
    <col min="1287" max="1287" width="8" style="78" bestFit="1" customWidth="1"/>
    <col min="1288" max="1288" width="9.875" style="78" customWidth="1"/>
    <col min="1289" max="1289" width="9.25" style="78" bestFit="1" customWidth="1"/>
    <col min="1290" max="1290" width="10" style="78" bestFit="1" customWidth="1"/>
    <col min="1291" max="1291" width="9.625" style="78" bestFit="1" customWidth="1"/>
    <col min="1292" max="1292" width="16.625" style="78" customWidth="1"/>
    <col min="1293" max="1293" width="13.875" style="78" customWidth="1"/>
    <col min="1294" max="1294" width="8.125" style="78" bestFit="1" customWidth="1"/>
    <col min="1295" max="1295" width="9.625" style="78" customWidth="1"/>
    <col min="1296" max="1296" width="11" style="78" customWidth="1"/>
    <col min="1297" max="1297" width="11.125" style="78" customWidth="1"/>
    <col min="1298" max="1298" width="10.25" style="78" customWidth="1"/>
    <col min="1299" max="1299" width="11.375" style="78" customWidth="1"/>
    <col min="1300" max="1300" width="9.75" style="78" customWidth="1"/>
    <col min="1301" max="1301" width="11.75" style="78" customWidth="1"/>
    <col min="1302" max="1534" width="9.125" style="78"/>
    <col min="1535" max="1535" width="2" style="78" customWidth="1"/>
    <col min="1536" max="1536" width="7.625" style="78" customWidth="1"/>
    <col min="1537" max="1537" width="9.75" style="78" customWidth="1"/>
    <col min="1538" max="1538" width="11.625" style="78" customWidth="1"/>
    <col min="1539" max="1539" width="12.875" style="78" customWidth="1"/>
    <col min="1540" max="1542" width="12.625" style="78" customWidth="1"/>
    <col min="1543" max="1543" width="8" style="78" bestFit="1" customWidth="1"/>
    <col min="1544" max="1544" width="9.875" style="78" customWidth="1"/>
    <col min="1545" max="1545" width="9.25" style="78" bestFit="1" customWidth="1"/>
    <col min="1546" max="1546" width="10" style="78" bestFit="1" customWidth="1"/>
    <col min="1547" max="1547" width="9.625" style="78" bestFit="1" customWidth="1"/>
    <col min="1548" max="1548" width="16.625" style="78" customWidth="1"/>
    <col min="1549" max="1549" width="13.875" style="78" customWidth="1"/>
    <col min="1550" max="1550" width="8.125" style="78" bestFit="1" customWidth="1"/>
    <col min="1551" max="1551" width="9.625" style="78" customWidth="1"/>
    <col min="1552" max="1552" width="11" style="78" customWidth="1"/>
    <col min="1553" max="1553" width="11.125" style="78" customWidth="1"/>
    <col min="1554" max="1554" width="10.25" style="78" customWidth="1"/>
    <col min="1555" max="1555" width="11.375" style="78" customWidth="1"/>
    <col min="1556" max="1556" width="9.75" style="78" customWidth="1"/>
    <col min="1557" max="1557" width="11.75" style="78" customWidth="1"/>
    <col min="1558" max="1790" width="9.125" style="78"/>
    <col min="1791" max="1791" width="2" style="78" customWidth="1"/>
    <col min="1792" max="1792" width="7.625" style="78" customWidth="1"/>
    <col min="1793" max="1793" width="9.75" style="78" customWidth="1"/>
    <col min="1794" max="1794" width="11.625" style="78" customWidth="1"/>
    <col min="1795" max="1795" width="12.875" style="78" customWidth="1"/>
    <col min="1796" max="1798" width="12.625" style="78" customWidth="1"/>
    <col min="1799" max="1799" width="8" style="78" bestFit="1" customWidth="1"/>
    <col min="1800" max="1800" width="9.875" style="78" customWidth="1"/>
    <col min="1801" max="1801" width="9.25" style="78" bestFit="1" customWidth="1"/>
    <col min="1802" max="1802" width="10" style="78" bestFit="1" customWidth="1"/>
    <col min="1803" max="1803" width="9.625" style="78" bestFit="1" customWidth="1"/>
    <col min="1804" max="1804" width="16.625" style="78" customWidth="1"/>
    <col min="1805" max="1805" width="13.875" style="78" customWidth="1"/>
    <col min="1806" max="1806" width="8.125" style="78" bestFit="1" customWidth="1"/>
    <col min="1807" max="1807" width="9.625" style="78" customWidth="1"/>
    <col min="1808" max="1808" width="11" style="78" customWidth="1"/>
    <col min="1809" max="1809" width="11.125" style="78" customWidth="1"/>
    <col min="1810" max="1810" width="10.25" style="78" customWidth="1"/>
    <col min="1811" max="1811" width="11.375" style="78" customWidth="1"/>
    <col min="1812" max="1812" width="9.75" style="78" customWidth="1"/>
    <col min="1813" max="1813" width="11.75" style="78" customWidth="1"/>
    <col min="1814" max="2046" width="9.125" style="78"/>
    <col min="2047" max="2047" width="2" style="78" customWidth="1"/>
    <col min="2048" max="2048" width="7.625" style="78" customWidth="1"/>
    <col min="2049" max="2049" width="9.75" style="78" customWidth="1"/>
    <col min="2050" max="2050" width="11.625" style="78" customWidth="1"/>
    <col min="2051" max="2051" width="12.875" style="78" customWidth="1"/>
    <col min="2052" max="2054" width="12.625" style="78" customWidth="1"/>
    <col min="2055" max="2055" width="8" style="78" bestFit="1" customWidth="1"/>
    <col min="2056" max="2056" width="9.875" style="78" customWidth="1"/>
    <col min="2057" max="2057" width="9.25" style="78" bestFit="1" customWidth="1"/>
    <col min="2058" max="2058" width="10" style="78" bestFit="1" customWidth="1"/>
    <col min="2059" max="2059" width="9.625" style="78" bestFit="1" customWidth="1"/>
    <col min="2060" max="2060" width="16.625" style="78" customWidth="1"/>
    <col min="2061" max="2061" width="13.875" style="78" customWidth="1"/>
    <col min="2062" max="2062" width="8.125" style="78" bestFit="1" customWidth="1"/>
    <col min="2063" max="2063" width="9.625" style="78" customWidth="1"/>
    <col min="2064" max="2064" width="11" style="78" customWidth="1"/>
    <col min="2065" max="2065" width="11.125" style="78" customWidth="1"/>
    <col min="2066" max="2066" width="10.25" style="78" customWidth="1"/>
    <col min="2067" max="2067" width="11.375" style="78" customWidth="1"/>
    <col min="2068" max="2068" width="9.75" style="78" customWidth="1"/>
    <col min="2069" max="2069" width="11.75" style="78" customWidth="1"/>
    <col min="2070" max="2302" width="9.125" style="78"/>
    <col min="2303" max="2303" width="2" style="78" customWidth="1"/>
    <col min="2304" max="2304" width="7.625" style="78" customWidth="1"/>
    <col min="2305" max="2305" width="9.75" style="78" customWidth="1"/>
    <col min="2306" max="2306" width="11.625" style="78" customWidth="1"/>
    <col min="2307" max="2307" width="12.875" style="78" customWidth="1"/>
    <col min="2308" max="2310" width="12.625" style="78" customWidth="1"/>
    <col min="2311" max="2311" width="8" style="78" bestFit="1" customWidth="1"/>
    <col min="2312" max="2312" width="9.875" style="78" customWidth="1"/>
    <col min="2313" max="2313" width="9.25" style="78" bestFit="1" customWidth="1"/>
    <col min="2314" max="2314" width="10" style="78" bestFit="1" customWidth="1"/>
    <col min="2315" max="2315" width="9.625" style="78" bestFit="1" customWidth="1"/>
    <col min="2316" max="2316" width="16.625" style="78" customWidth="1"/>
    <col min="2317" max="2317" width="13.875" style="78" customWidth="1"/>
    <col min="2318" max="2318" width="8.125" style="78" bestFit="1" customWidth="1"/>
    <col min="2319" max="2319" width="9.625" style="78" customWidth="1"/>
    <col min="2320" max="2320" width="11" style="78" customWidth="1"/>
    <col min="2321" max="2321" width="11.125" style="78" customWidth="1"/>
    <col min="2322" max="2322" width="10.25" style="78" customWidth="1"/>
    <col min="2323" max="2323" width="11.375" style="78" customWidth="1"/>
    <col min="2324" max="2324" width="9.75" style="78" customWidth="1"/>
    <col min="2325" max="2325" width="11.75" style="78" customWidth="1"/>
    <col min="2326" max="2558" width="9.125" style="78"/>
    <col min="2559" max="2559" width="2" style="78" customWidth="1"/>
    <col min="2560" max="2560" width="7.625" style="78" customWidth="1"/>
    <col min="2561" max="2561" width="9.75" style="78" customWidth="1"/>
    <col min="2562" max="2562" width="11.625" style="78" customWidth="1"/>
    <col min="2563" max="2563" width="12.875" style="78" customWidth="1"/>
    <col min="2564" max="2566" width="12.625" style="78" customWidth="1"/>
    <col min="2567" max="2567" width="8" style="78" bestFit="1" customWidth="1"/>
    <col min="2568" max="2568" width="9.875" style="78" customWidth="1"/>
    <col min="2569" max="2569" width="9.25" style="78" bestFit="1" customWidth="1"/>
    <col min="2570" max="2570" width="10" style="78" bestFit="1" customWidth="1"/>
    <col min="2571" max="2571" width="9.625" style="78" bestFit="1" customWidth="1"/>
    <col min="2572" max="2572" width="16.625" style="78" customWidth="1"/>
    <col min="2573" max="2573" width="13.875" style="78" customWidth="1"/>
    <col min="2574" max="2574" width="8.125" style="78" bestFit="1" customWidth="1"/>
    <col min="2575" max="2575" width="9.625" style="78" customWidth="1"/>
    <col min="2576" max="2576" width="11" style="78" customWidth="1"/>
    <col min="2577" max="2577" width="11.125" style="78" customWidth="1"/>
    <col min="2578" max="2578" width="10.25" style="78" customWidth="1"/>
    <col min="2579" max="2579" width="11.375" style="78" customWidth="1"/>
    <col min="2580" max="2580" width="9.75" style="78" customWidth="1"/>
    <col min="2581" max="2581" width="11.75" style="78" customWidth="1"/>
    <col min="2582" max="2814" width="9.125" style="78"/>
    <col min="2815" max="2815" width="2" style="78" customWidth="1"/>
    <col min="2816" max="2816" width="7.625" style="78" customWidth="1"/>
    <col min="2817" max="2817" width="9.75" style="78" customWidth="1"/>
    <col min="2818" max="2818" width="11.625" style="78" customWidth="1"/>
    <col min="2819" max="2819" width="12.875" style="78" customWidth="1"/>
    <col min="2820" max="2822" width="12.625" style="78" customWidth="1"/>
    <col min="2823" max="2823" width="8" style="78" bestFit="1" customWidth="1"/>
    <col min="2824" max="2824" width="9.875" style="78" customWidth="1"/>
    <col min="2825" max="2825" width="9.25" style="78" bestFit="1" customWidth="1"/>
    <col min="2826" max="2826" width="10" style="78" bestFit="1" customWidth="1"/>
    <col min="2827" max="2827" width="9.625" style="78" bestFit="1" customWidth="1"/>
    <col min="2828" max="2828" width="16.625" style="78" customWidth="1"/>
    <col min="2829" max="2829" width="13.875" style="78" customWidth="1"/>
    <col min="2830" max="2830" width="8.125" style="78" bestFit="1" customWidth="1"/>
    <col min="2831" max="2831" width="9.625" style="78" customWidth="1"/>
    <col min="2832" max="2832" width="11" style="78" customWidth="1"/>
    <col min="2833" max="2833" width="11.125" style="78" customWidth="1"/>
    <col min="2834" max="2834" width="10.25" style="78" customWidth="1"/>
    <col min="2835" max="2835" width="11.375" style="78" customWidth="1"/>
    <col min="2836" max="2836" width="9.75" style="78" customWidth="1"/>
    <col min="2837" max="2837" width="11.75" style="78" customWidth="1"/>
    <col min="2838" max="3070" width="9.125" style="78"/>
    <col min="3071" max="3071" width="2" style="78" customWidth="1"/>
    <col min="3072" max="3072" width="7.625" style="78" customWidth="1"/>
    <col min="3073" max="3073" width="9.75" style="78" customWidth="1"/>
    <col min="3074" max="3074" width="11.625" style="78" customWidth="1"/>
    <col min="3075" max="3075" width="12.875" style="78" customWidth="1"/>
    <col min="3076" max="3078" width="12.625" style="78" customWidth="1"/>
    <col min="3079" max="3079" width="8" style="78" bestFit="1" customWidth="1"/>
    <col min="3080" max="3080" width="9.875" style="78" customWidth="1"/>
    <col min="3081" max="3081" width="9.25" style="78" bestFit="1" customWidth="1"/>
    <col min="3082" max="3082" width="10" style="78" bestFit="1" customWidth="1"/>
    <col min="3083" max="3083" width="9.625" style="78" bestFit="1" customWidth="1"/>
    <col min="3084" max="3084" width="16.625" style="78" customWidth="1"/>
    <col min="3085" max="3085" width="13.875" style="78" customWidth="1"/>
    <col min="3086" max="3086" width="8.125" style="78" bestFit="1" customWidth="1"/>
    <col min="3087" max="3087" width="9.625" style="78" customWidth="1"/>
    <col min="3088" max="3088" width="11" style="78" customWidth="1"/>
    <col min="3089" max="3089" width="11.125" style="78" customWidth="1"/>
    <col min="3090" max="3090" width="10.25" style="78" customWidth="1"/>
    <col min="3091" max="3091" width="11.375" style="78" customWidth="1"/>
    <col min="3092" max="3092" width="9.75" style="78" customWidth="1"/>
    <col min="3093" max="3093" width="11.75" style="78" customWidth="1"/>
    <col min="3094" max="3326" width="9.125" style="78"/>
    <col min="3327" max="3327" width="2" style="78" customWidth="1"/>
    <col min="3328" max="3328" width="7.625" style="78" customWidth="1"/>
    <col min="3329" max="3329" width="9.75" style="78" customWidth="1"/>
    <col min="3330" max="3330" width="11.625" style="78" customWidth="1"/>
    <col min="3331" max="3331" width="12.875" style="78" customWidth="1"/>
    <col min="3332" max="3334" width="12.625" style="78" customWidth="1"/>
    <col min="3335" max="3335" width="8" style="78" bestFit="1" customWidth="1"/>
    <col min="3336" max="3336" width="9.875" style="78" customWidth="1"/>
    <col min="3337" max="3337" width="9.25" style="78" bestFit="1" customWidth="1"/>
    <col min="3338" max="3338" width="10" style="78" bestFit="1" customWidth="1"/>
    <col min="3339" max="3339" width="9.625" style="78" bestFit="1" customWidth="1"/>
    <col min="3340" max="3340" width="16.625" style="78" customWidth="1"/>
    <col min="3341" max="3341" width="13.875" style="78" customWidth="1"/>
    <col min="3342" max="3342" width="8.125" style="78" bestFit="1" customWidth="1"/>
    <col min="3343" max="3343" width="9.625" style="78" customWidth="1"/>
    <col min="3344" max="3344" width="11" style="78" customWidth="1"/>
    <col min="3345" max="3345" width="11.125" style="78" customWidth="1"/>
    <col min="3346" max="3346" width="10.25" style="78" customWidth="1"/>
    <col min="3347" max="3347" width="11.375" style="78" customWidth="1"/>
    <col min="3348" max="3348" width="9.75" style="78" customWidth="1"/>
    <col min="3349" max="3349" width="11.75" style="78" customWidth="1"/>
    <col min="3350" max="3582" width="9.125" style="78"/>
    <col min="3583" max="3583" width="2" style="78" customWidth="1"/>
    <col min="3584" max="3584" width="7.625" style="78" customWidth="1"/>
    <col min="3585" max="3585" width="9.75" style="78" customWidth="1"/>
    <col min="3586" max="3586" width="11.625" style="78" customWidth="1"/>
    <col min="3587" max="3587" width="12.875" style="78" customWidth="1"/>
    <col min="3588" max="3590" width="12.625" style="78" customWidth="1"/>
    <col min="3591" max="3591" width="8" style="78" bestFit="1" customWidth="1"/>
    <col min="3592" max="3592" width="9.875" style="78" customWidth="1"/>
    <col min="3593" max="3593" width="9.25" style="78" bestFit="1" customWidth="1"/>
    <col min="3594" max="3594" width="10" style="78" bestFit="1" customWidth="1"/>
    <col min="3595" max="3595" width="9.625" style="78" bestFit="1" customWidth="1"/>
    <col min="3596" max="3596" width="16.625" style="78" customWidth="1"/>
    <col min="3597" max="3597" width="13.875" style="78" customWidth="1"/>
    <col min="3598" max="3598" width="8.125" style="78" bestFit="1" customWidth="1"/>
    <col min="3599" max="3599" width="9.625" style="78" customWidth="1"/>
    <col min="3600" max="3600" width="11" style="78" customWidth="1"/>
    <col min="3601" max="3601" width="11.125" style="78" customWidth="1"/>
    <col min="3602" max="3602" width="10.25" style="78" customWidth="1"/>
    <col min="3603" max="3603" width="11.375" style="78" customWidth="1"/>
    <col min="3604" max="3604" width="9.75" style="78" customWidth="1"/>
    <col min="3605" max="3605" width="11.75" style="78" customWidth="1"/>
    <col min="3606" max="3838" width="9.125" style="78"/>
    <col min="3839" max="3839" width="2" style="78" customWidth="1"/>
    <col min="3840" max="3840" width="7.625" style="78" customWidth="1"/>
    <col min="3841" max="3841" width="9.75" style="78" customWidth="1"/>
    <col min="3842" max="3842" width="11.625" style="78" customWidth="1"/>
    <col min="3843" max="3843" width="12.875" style="78" customWidth="1"/>
    <col min="3844" max="3846" width="12.625" style="78" customWidth="1"/>
    <col min="3847" max="3847" width="8" style="78" bestFit="1" customWidth="1"/>
    <col min="3848" max="3848" width="9.875" style="78" customWidth="1"/>
    <col min="3849" max="3849" width="9.25" style="78" bestFit="1" customWidth="1"/>
    <col min="3850" max="3850" width="10" style="78" bestFit="1" customWidth="1"/>
    <col min="3851" max="3851" width="9.625" style="78" bestFit="1" customWidth="1"/>
    <col min="3852" max="3852" width="16.625" style="78" customWidth="1"/>
    <col min="3853" max="3853" width="13.875" style="78" customWidth="1"/>
    <col min="3854" max="3854" width="8.125" style="78" bestFit="1" customWidth="1"/>
    <col min="3855" max="3855" width="9.625" style="78" customWidth="1"/>
    <col min="3856" max="3856" width="11" style="78" customWidth="1"/>
    <col min="3857" max="3857" width="11.125" style="78" customWidth="1"/>
    <col min="3858" max="3858" width="10.25" style="78" customWidth="1"/>
    <col min="3859" max="3859" width="11.375" style="78" customWidth="1"/>
    <col min="3860" max="3860" width="9.75" style="78" customWidth="1"/>
    <col min="3861" max="3861" width="11.75" style="78" customWidth="1"/>
    <col min="3862" max="4094" width="9.125" style="78"/>
    <col min="4095" max="4095" width="2" style="78" customWidth="1"/>
    <col min="4096" max="4096" width="7.625" style="78" customWidth="1"/>
    <col min="4097" max="4097" width="9.75" style="78" customWidth="1"/>
    <col min="4098" max="4098" width="11.625" style="78" customWidth="1"/>
    <col min="4099" max="4099" width="12.875" style="78" customWidth="1"/>
    <col min="4100" max="4102" width="12.625" style="78" customWidth="1"/>
    <col min="4103" max="4103" width="8" style="78" bestFit="1" customWidth="1"/>
    <col min="4104" max="4104" width="9.875" style="78" customWidth="1"/>
    <col min="4105" max="4105" width="9.25" style="78" bestFit="1" customWidth="1"/>
    <col min="4106" max="4106" width="10" style="78" bestFit="1" customWidth="1"/>
    <col min="4107" max="4107" width="9.625" style="78" bestFit="1" customWidth="1"/>
    <col min="4108" max="4108" width="16.625" style="78" customWidth="1"/>
    <col min="4109" max="4109" width="13.875" style="78" customWidth="1"/>
    <col min="4110" max="4110" width="8.125" style="78" bestFit="1" customWidth="1"/>
    <col min="4111" max="4111" width="9.625" style="78" customWidth="1"/>
    <col min="4112" max="4112" width="11" style="78" customWidth="1"/>
    <col min="4113" max="4113" width="11.125" style="78" customWidth="1"/>
    <col min="4114" max="4114" width="10.25" style="78" customWidth="1"/>
    <col min="4115" max="4115" width="11.375" style="78" customWidth="1"/>
    <col min="4116" max="4116" width="9.75" style="78" customWidth="1"/>
    <col min="4117" max="4117" width="11.75" style="78" customWidth="1"/>
    <col min="4118" max="4350" width="9.125" style="78"/>
    <col min="4351" max="4351" width="2" style="78" customWidth="1"/>
    <col min="4352" max="4352" width="7.625" style="78" customWidth="1"/>
    <col min="4353" max="4353" width="9.75" style="78" customWidth="1"/>
    <col min="4354" max="4354" width="11.625" style="78" customWidth="1"/>
    <col min="4355" max="4355" width="12.875" style="78" customWidth="1"/>
    <col min="4356" max="4358" width="12.625" style="78" customWidth="1"/>
    <col min="4359" max="4359" width="8" style="78" bestFit="1" customWidth="1"/>
    <col min="4360" max="4360" width="9.875" style="78" customWidth="1"/>
    <col min="4361" max="4361" width="9.25" style="78" bestFit="1" customWidth="1"/>
    <col min="4362" max="4362" width="10" style="78" bestFit="1" customWidth="1"/>
    <col min="4363" max="4363" width="9.625" style="78" bestFit="1" customWidth="1"/>
    <col min="4364" max="4364" width="16.625" style="78" customWidth="1"/>
    <col min="4365" max="4365" width="13.875" style="78" customWidth="1"/>
    <col min="4366" max="4366" width="8.125" style="78" bestFit="1" customWidth="1"/>
    <col min="4367" max="4367" width="9.625" style="78" customWidth="1"/>
    <col min="4368" max="4368" width="11" style="78" customWidth="1"/>
    <col min="4369" max="4369" width="11.125" style="78" customWidth="1"/>
    <col min="4370" max="4370" width="10.25" style="78" customWidth="1"/>
    <col min="4371" max="4371" width="11.375" style="78" customWidth="1"/>
    <col min="4372" max="4372" width="9.75" style="78" customWidth="1"/>
    <col min="4373" max="4373" width="11.75" style="78" customWidth="1"/>
    <col min="4374" max="4606" width="9.125" style="78"/>
    <col min="4607" max="4607" width="2" style="78" customWidth="1"/>
    <col min="4608" max="4608" width="7.625" style="78" customWidth="1"/>
    <col min="4609" max="4609" width="9.75" style="78" customWidth="1"/>
    <col min="4610" max="4610" width="11.625" style="78" customWidth="1"/>
    <col min="4611" max="4611" width="12.875" style="78" customWidth="1"/>
    <col min="4612" max="4614" width="12.625" style="78" customWidth="1"/>
    <col min="4615" max="4615" width="8" style="78" bestFit="1" customWidth="1"/>
    <col min="4616" max="4616" width="9.875" style="78" customWidth="1"/>
    <col min="4617" max="4617" width="9.25" style="78" bestFit="1" customWidth="1"/>
    <col min="4618" max="4618" width="10" style="78" bestFit="1" customWidth="1"/>
    <col min="4619" max="4619" width="9.625" style="78" bestFit="1" customWidth="1"/>
    <col min="4620" max="4620" width="16.625" style="78" customWidth="1"/>
    <col min="4621" max="4621" width="13.875" style="78" customWidth="1"/>
    <col min="4622" max="4622" width="8.125" style="78" bestFit="1" customWidth="1"/>
    <col min="4623" max="4623" width="9.625" style="78" customWidth="1"/>
    <col min="4624" max="4624" width="11" style="78" customWidth="1"/>
    <col min="4625" max="4625" width="11.125" style="78" customWidth="1"/>
    <col min="4626" max="4626" width="10.25" style="78" customWidth="1"/>
    <col min="4627" max="4627" width="11.375" style="78" customWidth="1"/>
    <col min="4628" max="4628" width="9.75" style="78" customWidth="1"/>
    <col min="4629" max="4629" width="11.75" style="78" customWidth="1"/>
    <col min="4630" max="4862" width="9.125" style="78"/>
    <col min="4863" max="4863" width="2" style="78" customWidth="1"/>
    <col min="4864" max="4864" width="7.625" style="78" customWidth="1"/>
    <col min="4865" max="4865" width="9.75" style="78" customWidth="1"/>
    <col min="4866" max="4866" width="11.625" style="78" customWidth="1"/>
    <col min="4867" max="4867" width="12.875" style="78" customWidth="1"/>
    <col min="4868" max="4870" width="12.625" style="78" customWidth="1"/>
    <col min="4871" max="4871" width="8" style="78" bestFit="1" customWidth="1"/>
    <col min="4872" max="4872" width="9.875" style="78" customWidth="1"/>
    <col min="4873" max="4873" width="9.25" style="78" bestFit="1" customWidth="1"/>
    <col min="4874" max="4874" width="10" style="78" bestFit="1" customWidth="1"/>
    <col min="4875" max="4875" width="9.625" style="78" bestFit="1" customWidth="1"/>
    <col min="4876" max="4876" width="16.625" style="78" customWidth="1"/>
    <col min="4877" max="4877" width="13.875" style="78" customWidth="1"/>
    <col min="4878" max="4878" width="8.125" style="78" bestFit="1" customWidth="1"/>
    <col min="4879" max="4879" width="9.625" style="78" customWidth="1"/>
    <col min="4880" max="4880" width="11" style="78" customWidth="1"/>
    <col min="4881" max="4881" width="11.125" style="78" customWidth="1"/>
    <col min="4882" max="4882" width="10.25" style="78" customWidth="1"/>
    <col min="4883" max="4883" width="11.375" style="78" customWidth="1"/>
    <col min="4884" max="4884" width="9.75" style="78" customWidth="1"/>
    <col min="4885" max="4885" width="11.75" style="78" customWidth="1"/>
    <col min="4886" max="5118" width="9.125" style="78"/>
    <col min="5119" max="5119" width="2" style="78" customWidth="1"/>
    <col min="5120" max="5120" width="7.625" style="78" customWidth="1"/>
    <col min="5121" max="5121" width="9.75" style="78" customWidth="1"/>
    <col min="5122" max="5122" width="11.625" style="78" customWidth="1"/>
    <col min="5123" max="5123" width="12.875" style="78" customWidth="1"/>
    <col min="5124" max="5126" width="12.625" style="78" customWidth="1"/>
    <col min="5127" max="5127" width="8" style="78" bestFit="1" customWidth="1"/>
    <col min="5128" max="5128" width="9.875" style="78" customWidth="1"/>
    <col min="5129" max="5129" width="9.25" style="78" bestFit="1" customWidth="1"/>
    <col min="5130" max="5130" width="10" style="78" bestFit="1" customWidth="1"/>
    <col min="5131" max="5131" width="9.625" style="78" bestFit="1" customWidth="1"/>
    <col min="5132" max="5132" width="16.625" style="78" customWidth="1"/>
    <col min="5133" max="5133" width="13.875" style="78" customWidth="1"/>
    <col min="5134" max="5134" width="8.125" style="78" bestFit="1" customWidth="1"/>
    <col min="5135" max="5135" width="9.625" style="78" customWidth="1"/>
    <col min="5136" max="5136" width="11" style="78" customWidth="1"/>
    <col min="5137" max="5137" width="11.125" style="78" customWidth="1"/>
    <col min="5138" max="5138" width="10.25" style="78" customWidth="1"/>
    <col min="5139" max="5139" width="11.375" style="78" customWidth="1"/>
    <col min="5140" max="5140" width="9.75" style="78" customWidth="1"/>
    <col min="5141" max="5141" width="11.75" style="78" customWidth="1"/>
    <col min="5142" max="5374" width="9.125" style="78"/>
    <col min="5375" max="5375" width="2" style="78" customWidth="1"/>
    <col min="5376" max="5376" width="7.625" style="78" customWidth="1"/>
    <col min="5377" max="5377" width="9.75" style="78" customWidth="1"/>
    <col min="5378" max="5378" width="11.625" style="78" customWidth="1"/>
    <col min="5379" max="5379" width="12.875" style="78" customWidth="1"/>
    <col min="5380" max="5382" width="12.625" style="78" customWidth="1"/>
    <col min="5383" max="5383" width="8" style="78" bestFit="1" customWidth="1"/>
    <col min="5384" max="5384" width="9.875" style="78" customWidth="1"/>
    <col min="5385" max="5385" width="9.25" style="78" bestFit="1" customWidth="1"/>
    <col min="5386" max="5386" width="10" style="78" bestFit="1" customWidth="1"/>
    <col min="5387" max="5387" width="9.625" style="78" bestFit="1" customWidth="1"/>
    <col min="5388" max="5388" width="16.625" style="78" customWidth="1"/>
    <col min="5389" max="5389" width="13.875" style="78" customWidth="1"/>
    <col min="5390" max="5390" width="8.125" style="78" bestFit="1" customWidth="1"/>
    <col min="5391" max="5391" width="9.625" style="78" customWidth="1"/>
    <col min="5392" max="5392" width="11" style="78" customWidth="1"/>
    <col min="5393" max="5393" width="11.125" style="78" customWidth="1"/>
    <col min="5394" max="5394" width="10.25" style="78" customWidth="1"/>
    <col min="5395" max="5395" width="11.375" style="78" customWidth="1"/>
    <col min="5396" max="5396" width="9.75" style="78" customWidth="1"/>
    <col min="5397" max="5397" width="11.75" style="78" customWidth="1"/>
    <col min="5398" max="5630" width="9.125" style="78"/>
    <col min="5631" max="5631" width="2" style="78" customWidth="1"/>
    <col min="5632" max="5632" width="7.625" style="78" customWidth="1"/>
    <col min="5633" max="5633" width="9.75" style="78" customWidth="1"/>
    <col min="5634" max="5634" width="11.625" style="78" customWidth="1"/>
    <col min="5635" max="5635" width="12.875" style="78" customWidth="1"/>
    <col min="5636" max="5638" width="12.625" style="78" customWidth="1"/>
    <col min="5639" max="5639" width="8" style="78" bestFit="1" customWidth="1"/>
    <col min="5640" max="5640" width="9.875" style="78" customWidth="1"/>
    <col min="5641" max="5641" width="9.25" style="78" bestFit="1" customWidth="1"/>
    <col min="5642" max="5642" width="10" style="78" bestFit="1" customWidth="1"/>
    <col min="5643" max="5643" width="9.625" style="78" bestFit="1" customWidth="1"/>
    <col min="5644" max="5644" width="16.625" style="78" customWidth="1"/>
    <col min="5645" max="5645" width="13.875" style="78" customWidth="1"/>
    <col min="5646" max="5646" width="8.125" style="78" bestFit="1" customWidth="1"/>
    <col min="5647" max="5647" width="9.625" style="78" customWidth="1"/>
    <col min="5648" max="5648" width="11" style="78" customWidth="1"/>
    <col min="5649" max="5649" width="11.125" style="78" customWidth="1"/>
    <col min="5650" max="5650" width="10.25" style="78" customWidth="1"/>
    <col min="5651" max="5651" width="11.375" style="78" customWidth="1"/>
    <col min="5652" max="5652" width="9.75" style="78" customWidth="1"/>
    <col min="5653" max="5653" width="11.75" style="78" customWidth="1"/>
    <col min="5654" max="5886" width="9.125" style="78"/>
    <col min="5887" max="5887" width="2" style="78" customWidth="1"/>
    <col min="5888" max="5888" width="7.625" style="78" customWidth="1"/>
    <col min="5889" max="5889" width="9.75" style="78" customWidth="1"/>
    <col min="5890" max="5890" width="11.625" style="78" customWidth="1"/>
    <col min="5891" max="5891" width="12.875" style="78" customWidth="1"/>
    <col min="5892" max="5894" width="12.625" style="78" customWidth="1"/>
    <col min="5895" max="5895" width="8" style="78" bestFit="1" customWidth="1"/>
    <col min="5896" max="5896" width="9.875" style="78" customWidth="1"/>
    <col min="5897" max="5897" width="9.25" style="78" bestFit="1" customWidth="1"/>
    <col min="5898" max="5898" width="10" style="78" bestFit="1" customWidth="1"/>
    <col min="5899" max="5899" width="9.625" style="78" bestFit="1" customWidth="1"/>
    <col min="5900" max="5900" width="16.625" style="78" customWidth="1"/>
    <col min="5901" max="5901" width="13.875" style="78" customWidth="1"/>
    <col min="5902" max="5902" width="8.125" style="78" bestFit="1" customWidth="1"/>
    <col min="5903" max="5903" width="9.625" style="78" customWidth="1"/>
    <col min="5904" max="5904" width="11" style="78" customWidth="1"/>
    <col min="5905" max="5905" width="11.125" style="78" customWidth="1"/>
    <col min="5906" max="5906" width="10.25" style="78" customWidth="1"/>
    <col min="5907" max="5907" width="11.375" style="78" customWidth="1"/>
    <col min="5908" max="5908" width="9.75" style="78" customWidth="1"/>
    <col min="5909" max="5909" width="11.75" style="78" customWidth="1"/>
    <col min="5910" max="6142" width="9.125" style="78"/>
    <col min="6143" max="6143" width="2" style="78" customWidth="1"/>
    <col min="6144" max="6144" width="7.625" style="78" customWidth="1"/>
    <col min="6145" max="6145" width="9.75" style="78" customWidth="1"/>
    <col min="6146" max="6146" width="11.625" style="78" customWidth="1"/>
    <col min="6147" max="6147" width="12.875" style="78" customWidth="1"/>
    <col min="6148" max="6150" width="12.625" style="78" customWidth="1"/>
    <col min="6151" max="6151" width="8" style="78" bestFit="1" customWidth="1"/>
    <col min="6152" max="6152" width="9.875" style="78" customWidth="1"/>
    <col min="6153" max="6153" width="9.25" style="78" bestFit="1" customWidth="1"/>
    <col min="6154" max="6154" width="10" style="78" bestFit="1" customWidth="1"/>
    <col min="6155" max="6155" width="9.625" style="78" bestFit="1" customWidth="1"/>
    <col min="6156" max="6156" width="16.625" style="78" customWidth="1"/>
    <col min="6157" max="6157" width="13.875" style="78" customWidth="1"/>
    <col min="6158" max="6158" width="8.125" style="78" bestFit="1" customWidth="1"/>
    <col min="6159" max="6159" width="9.625" style="78" customWidth="1"/>
    <col min="6160" max="6160" width="11" style="78" customWidth="1"/>
    <col min="6161" max="6161" width="11.125" style="78" customWidth="1"/>
    <col min="6162" max="6162" width="10.25" style="78" customWidth="1"/>
    <col min="6163" max="6163" width="11.375" style="78" customWidth="1"/>
    <col min="6164" max="6164" width="9.75" style="78" customWidth="1"/>
    <col min="6165" max="6165" width="11.75" style="78" customWidth="1"/>
    <col min="6166" max="6398" width="9.125" style="78"/>
    <col min="6399" max="6399" width="2" style="78" customWidth="1"/>
    <col min="6400" max="6400" width="7.625" style="78" customWidth="1"/>
    <col min="6401" max="6401" width="9.75" style="78" customWidth="1"/>
    <col min="6402" max="6402" width="11.625" style="78" customWidth="1"/>
    <col min="6403" max="6403" width="12.875" style="78" customWidth="1"/>
    <col min="6404" max="6406" width="12.625" style="78" customWidth="1"/>
    <col min="6407" max="6407" width="8" style="78" bestFit="1" customWidth="1"/>
    <col min="6408" max="6408" width="9.875" style="78" customWidth="1"/>
    <col min="6409" max="6409" width="9.25" style="78" bestFit="1" customWidth="1"/>
    <col min="6410" max="6410" width="10" style="78" bestFit="1" customWidth="1"/>
    <col min="6411" max="6411" width="9.625" style="78" bestFit="1" customWidth="1"/>
    <col min="6412" max="6412" width="16.625" style="78" customWidth="1"/>
    <col min="6413" max="6413" width="13.875" style="78" customWidth="1"/>
    <col min="6414" max="6414" width="8.125" style="78" bestFit="1" customWidth="1"/>
    <col min="6415" max="6415" width="9.625" style="78" customWidth="1"/>
    <col min="6416" max="6416" width="11" style="78" customWidth="1"/>
    <col min="6417" max="6417" width="11.125" style="78" customWidth="1"/>
    <col min="6418" max="6418" width="10.25" style="78" customWidth="1"/>
    <col min="6419" max="6419" width="11.375" style="78" customWidth="1"/>
    <col min="6420" max="6420" width="9.75" style="78" customWidth="1"/>
    <col min="6421" max="6421" width="11.75" style="78" customWidth="1"/>
    <col min="6422" max="6654" width="9.125" style="78"/>
    <col min="6655" max="6655" width="2" style="78" customWidth="1"/>
    <col min="6656" max="6656" width="7.625" style="78" customWidth="1"/>
    <col min="6657" max="6657" width="9.75" style="78" customWidth="1"/>
    <col min="6658" max="6658" width="11.625" style="78" customWidth="1"/>
    <col min="6659" max="6659" width="12.875" style="78" customWidth="1"/>
    <col min="6660" max="6662" width="12.625" style="78" customWidth="1"/>
    <col min="6663" max="6663" width="8" style="78" bestFit="1" customWidth="1"/>
    <col min="6664" max="6664" width="9.875" style="78" customWidth="1"/>
    <col min="6665" max="6665" width="9.25" style="78" bestFit="1" customWidth="1"/>
    <col min="6666" max="6666" width="10" style="78" bestFit="1" customWidth="1"/>
    <col min="6667" max="6667" width="9.625" style="78" bestFit="1" customWidth="1"/>
    <col min="6668" max="6668" width="16.625" style="78" customWidth="1"/>
    <col min="6669" max="6669" width="13.875" style="78" customWidth="1"/>
    <col min="6670" max="6670" width="8.125" style="78" bestFit="1" customWidth="1"/>
    <col min="6671" max="6671" width="9.625" style="78" customWidth="1"/>
    <col min="6672" max="6672" width="11" style="78" customWidth="1"/>
    <col min="6673" max="6673" width="11.125" style="78" customWidth="1"/>
    <col min="6674" max="6674" width="10.25" style="78" customWidth="1"/>
    <col min="6675" max="6675" width="11.375" style="78" customWidth="1"/>
    <col min="6676" max="6676" width="9.75" style="78" customWidth="1"/>
    <col min="6677" max="6677" width="11.75" style="78" customWidth="1"/>
    <col min="6678" max="6910" width="9.125" style="78"/>
    <col min="6911" max="6911" width="2" style="78" customWidth="1"/>
    <col min="6912" max="6912" width="7.625" style="78" customWidth="1"/>
    <col min="6913" max="6913" width="9.75" style="78" customWidth="1"/>
    <col min="6914" max="6914" width="11.625" style="78" customWidth="1"/>
    <col min="6915" max="6915" width="12.875" style="78" customWidth="1"/>
    <col min="6916" max="6918" width="12.625" style="78" customWidth="1"/>
    <col min="6919" max="6919" width="8" style="78" bestFit="1" customWidth="1"/>
    <col min="6920" max="6920" width="9.875" style="78" customWidth="1"/>
    <col min="6921" max="6921" width="9.25" style="78" bestFit="1" customWidth="1"/>
    <col min="6922" max="6922" width="10" style="78" bestFit="1" customWidth="1"/>
    <col min="6923" max="6923" width="9.625" style="78" bestFit="1" customWidth="1"/>
    <col min="6924" max="6924" width="16.625" style="78" customWidth="1"/>
    <col min="6925" max="6925" width="13.875" style="78" customWidth="1"/>
    <col min="6926" max="6926" width="8.125" style="78" bestFit="1" customWidth="1"/>
    <col min="6927" max="6927" width="9.625" style="78" customWidth="1"/>
    <col min="6928" max="6928" width="11" style="78" customWidth="1"/>
    <col min="6929" max="6929" width="11.125" style="78" customWidth="1"/>
    <col min="6930" max="6930" width="10.25" style="78" customWidth="1"/>
    <col min="6931" max="6931" width="11.375" style="78" customWidth="1"/>
    <col min="6932" max="6932" width="9.75" style="78" customWidth="1"/>
    <col min="6933" max="6933" width="11.75" style="78" customWidth="1"/>
    <col min="6934" max="7166" width="9.125" style="78"/>
    <col min="7167" max="7167" width="2" style="78" customWidth="1"/>
    <col min="7168" max="7168" width="7.625" style="78" customWidth="1"/>
    <col min="7169" max="7169" width="9.75" style="78" customWidth="1"/>
    <col min="7170" max="7170" width="11.625" style="78" customWidth="1"/>
    <col min="7171" max="7171" width="12.875" style="78" customWidth="1"/>
    <col min="7172" max="7174" width="12.625" style="78" customWidth="1"/>
    <col min="7175" max="7175" width="8" style="78" bestFit="1" customWidth="1"/>
    <col min="7176" max="7176" width="9.875" style="78" customWidth="1"/>
    <col min="7177" max="7177" width="9.25" style="78" bestFit="1" customWidth="1"/>
    <col min="7178" max="7178" width="10" style="78" bestFit="1" customWidth="1"/>
    <col min="7179" max="7179" width="9.625" style="78" bestFit="1" customWidth="1"/>
    <col min="7180" max="7180" width="16.625" style="78" customWidth="1"/>
    <col min="7181" max="7181" width="13.875" style="78" customWidth="1"/>
    <col min="7182" max="7182" width="8.125" style="78" bestFit="1" customWidth="1"/>
    <col min="7183" max="7183" width="9.625" style="78" customWidth="1"/>
    <col min="7184" max="7184" width="11" style="78" customWidth="1"/>
    <col min="7185" max="7185" width="11.125" style="78" customWidth="1"/>
    <col min="7186" max="7186" width="10.25" style="78" customWidth="1"/>
    <col min="7187" max="7187" width="11.375" style="78" customWidth="1"/>
    <col min="7188" max="7188" width="9.75" style="78" customWidth="1"/>
    <col min="7189" max="7189" width="11.75" style="78" customWidth="1"/>
    <col min="7190" max="7422" width="9.125" style="78"/>
    <col min="7423" max="7423" width="2" style="78" customWidth="1"/>
    <col min="7424" max="7424" width="7.625" style="78" customWidth="1"/>
    <col min="7425" max="7425" width="9.75" style="78" customWidth="1"/>
    <col min="7426" max="7426" width="11.625" style="78" customWidth="1"/>
    <col min="7427" max="7427" width="12.875" style="78" customWidth="1"/>
    <col min="7428" max="7430" width="12.625" style="78" customWidth="1"/>
    <col min="7431" max="7431" width="8" style="78" bestFit="1" customWidth="1"/>
    <col min="7432" max="7432" width="9.875" style="78" customWidth="1"/>
    <col min="7433" max="7433" width="9.25" style="78" bestFit="1" customWidth="1"/>
    <col min="7434" max="7434" width="10" style="78" bestFit="1" customWidth="1"/>
    <col min="7435" max="7435" width="9.625" style="78" bestFit="1" customWidth="1"/>
    <col min="7436" max="7436" width="16.625" style="78" customWidth="1"/>
    <col min="7437" max="7437" width="13.875" style="78" customWidth="1"/>
    <col min="7438" max="7438" width="8.125" style="78" bestFit="1" customWidth="1"/>
    <col min="7439" max="7439" width="9.625" style="78" customWidth="1"/>
    <col min="7440" max="7440" width="11" style="78" customWidth="1"/>
    <col min="7441" max="7441" width="11.125" style="78" customWidth="1"/>
    <col min="7442" max="7442" width="10.25" style="78" customWidth="1"/>
    <col min="7443" max="7443" width="11.375" style="78" customWidth="1"/>
    <col min="7444" max="7444" width="9.75" style="78" customWidth="1"/>
    <col min="7445" max="7445" width="11.75" style="78" customWidth="1"/>
    <col min="7446" max="7678" width="9.125" style="78"/>
    <col min="7679" max="7679" width="2" style="78" customWidth="1"/>
    <col min="7680" max="7680" width="7.625" style="78" customWidth="1"/>
    <col min="7681" max="7681" width="9.75" style="78" customWidth="1"/>
    <col min="7682" max="7682" width="11.625" style="78" customWidth="1"/>
    <col min="7683" max="7683" width="12.875" style="78" customWidth="1"/>
    <col min="7684" max="7686" width="12.625" style="78" customWidth="1"/>
    <col min="7687" max="7687" width="8" style="78" bestFit="1" customWidth="1"/>
    <col min="7688" max="7688" width="9.875" style="78" customWidth="1"/>
    <col min="7689" max="7689" width="9.25" style="78" bestFit="1" customWidth="1"/>
    <col min="7690" max="7690" width="10" style="78" bestFit="1" customWidth="1"/>
    <col min="7691" max="7691" width="9.625" style="78" bestFit="1" customWidth="1"/>
    <col min="7692" max="7692" width="16.625" style="78" customWidth="1"/>
    <col min="7693" max="7693" width="13.875" style="78" customWidth="1"/>
    <col min="7694" max="7694" width="8.125" style="78" bestFit="1" customWidth="1"/>
    <col min="7695" max="7695" width="9.625" style="78" customWidth="1"/>
    <col min="7696" max="7696" width="11" style="78" customWidth="1"/>
    <col min="7697" max="7697" width="11.125" style="78" customWidth="1"/>
    <col min="7698" max="7698" width="10.25" style="78" customWidth="1"/>
    <col min="7699" max="7699" width="11.375" style="78" customWidth="1"/>
    <col min="7700" max="7700" width="9.75" style="78" customWidth="1"/>
    <col min="7701" max="7701" width="11.75" style="78" customWidth="1"/>
    <col min="7702" max="7934" width="9.125" style="78"/>
    <col min="7935" max="7935" width="2" style="78" customWidth="1"/>
    <col min="7936" max="7936" width="7.625" style="78" customWidth="1"/>
    <col min="7937" max="7937" width="9.75" style="78" customWidth="1"/>
    <col min="7938" max="7938" width="11.625" style="78" customWidth="1"/>
    <col min="7939" max="7939" width="12.875" style="78" customWidth="1"/>
    <col min="7940" max="7942" width="12.625" style="78" customWidth="1"/>
    <col min="7943" max="7943" width="8" style="78" bestFit="1" customWidth="1"/>
    <col min="7944" max="7944" width="9.875" style="78" customWidth="1"/>
    <col min="7945" max="7945" width="9.25" style="78" bestFit="1" customWidth="1"/>
    <col min="7946" max="7946" width="10" style="78" bestFit="1" customWidth="1"/>
    <col min="7947" max="7947" width="9.625" style="78" bestFit="1" customWidth="1"/>
    <col min="7948" max="7948" width="16.625" style="78" customWidth="1"/>
    <col min="7949" max="7949" width="13.875" style="78" customWidth="1"/>
    <col min="7950" max="7950" width="8.125" style="78" bestFit="1" customWidth="1"/>
    <col min="7951" max="7951" width="9.625" style="78" customWidth="1"/>
    <col min="7952" max="7952" width="11" style="78" customWidth="1"/>
    <col min="7953" max="7953" width="11.125" style="78" customWidth="1"/>
    <col min="7954" max="7954" width="10.25" style="78" customWidth="1"/>
    <col min="7955" max="7955" width="11.375" style="78" customWidth="1"/>
    <col min="7956" max="7956" width="9.75" style="78" customWidth="1"/>
    <col min="7957" max="7957" width="11.75" style="78" customWidth="1"/>
    <col min="7958" max="8190" width="9.125" style="78"/>
    <col min="8191" max="8191" width="2" style="78" customWidth="1"/>
    <col min="8192" max="8192" width="7.625" style="78" customWidth="1"/>
    <col min="8193" max="8193" width="9.75" style="78" customWidth="1"/>
    <col min="8194" max="8194" width="11.625" style="78" customWidth="1"/>
    <col min="8195" max="8195" width="12.875" style="78" customWidth="1"/>
    <col min="8196" max="8198" width="12.625" style="78" customWidth="1"/>
    <col min="8199" max="8199" width="8" style="78" bestFit="1" customWidth="1"/>
    <col min="8200" max="8200" width="9.875" style="78" customWidth="1"/>
    <col min="8201" max="8201" width="9.25" style="78" bestFit="1" customWidth="1"/>
    <col min="8202" max="8202" width="10" style="78" bestFit="1" customWidth="1"/>
    <col min="8203" max="8203" width="9.625" style="78" bestFit="1" customWidth="1"/>
    <col min="8204" max="8204" width="16.625" style="78" customWidth="1"/>
    <col min="8205" max="8205" width="13.875" style="78" customWidth="1"/>
    <col min="8206" max="8206" width="8.125" style="78" bestFit="1" customWidth="1"/>
    <col min="8207" max="8207" width="9.625" style="78" customWidth="1"/>
    <col min="8208" max="8208" width="11" style="78" customWidth="1"/>
    <col min="8209" max="8209" width="11.125" style="78" customWidth="1"/>
    <col min="8210" max="8210" width="10.25" style="78" customWidth="1"/>
    <col min="8211" max="8211" width="11.375" style="78" customWidth="1"/>
    <col min="8212" max="8212" width="9.75" style="78" customWidth="1"/>
    <col min="8213" max="8213" width="11.75" style="78" customWidth="1"/>
    <col min="8214" max="8446" width="9.125" style="78"/>
    <col min="8447" max="8447" width="2" style="78" customWidth="1"/>
    <col min="8448" max="8448" width="7.625" style="78" customWidth="1"/>
    <col min="8449" max="8449" width="9.75" style="78" customWidth="1"/>
    <col min="8450" max="8450" width="11.625" style="78" customWidth="1"/>
    <col min="8451" max="8451" width="12.875" style="78" customWidth="1"/>
    <col min="8452" max="8454" width="12.625" style="78" customWidth="1"/>
    <col min="8455" max="8455" width="8" style="78" bestFit="1" customWidth="1"/>
    <col min="8456" max="8456" width="9.875" style="78" customWidth="1"/>
    <col min="8457" max="8457" width="9.25" style="78" bestFit="1" customWidth="1"/>
    <col min="8458" max="8458" width="10" style="78" bestFit="1" customWidth="1"/>
    <col min="8459" max="8459" width="9.625" style="78" bestFit="1" customWidth="1"/>
    <col min="8460" max="8460" width="16.625" style="78" customWidth="1"/>
    <col min="8461" max="8461" width="13.875" style="78" customWidth="1"/>
    <col min="8462" max="8462" width="8.125" style="78" bestFit="1" customWidth="1"/>
    <col min="8463" max="8463" width="9.625" style="78" customWidth="1"/>
    <col min="8464" max="8464" width="11" style="78" customWidth="1"/>
    <col min="8465" max="8465" width="11.125" style="78" customWidth="1"/>
    <col min="8466" max="8466" width="10.25" style="78" customWidth="1"/>
    <col min="8467" max="8467" width="11.375" style="78" customWidth="1"/>
    <col min="8468" max="8468" width="9.75" style="78" customWidth="1"/>
    <col min="8469" max="8469" width="11.75" style="78" customWidth="1"/>
    <col min="8470" max="8702" width="9.125" style="78"/>
    <col min="8703" max="8703" width="2" style="78" customWidth="1"/>
    <col min="8704" max="8704" width="7.625" style="78" customWidth="1"/>
    <col min="8705" max="8705" width="9.75" style="78" customWidth="1"/>
    <col min="8706" max="8706" width="11.625" style="78" customWidth="1"/>
    <col min="8707" max="8707" width="12.875" style="78" customWidth="1"/>
    <col min="8708" max="8710" width="12.625" style="78" customWidth="1"/>
    <col min="8711" max="8711" width="8" style="78" bestFit="1" customWidth="1"/>
    <col min="8712" max="8712" width="9.875" style="78" customWidth="1"/>
    <col min="8713" max="8713" width="9.25" style="78" bestFit="1" customWidth="1"/>
    <col min="8714" max="8714" width="10" style="78" bestFit="1" customWidth="1"/>
    <col min="8715" max="8715" width="9.625" style="78" bestFit="1" customWidth="1"/>
    <col min="8716" max="8716" width="16.625" style="78" customWidth="1"/>
    <col min="8717" max="8717" width="13.875" style="78" customWidth="1"/>
    <col min="8718" max="8718" width="8.125" style="78" bestFit="1" customWidth="1"/>
    <col min="8719" max="8719" width="9.625" style="78" customWidth="1"/>
    <col min="8720" max="8720" width="11" style="78" customWidth="1"/>
    <col min="8721" max="8721" width="11.125" style="78" customWidth="1"/>
    <col min="8722" max="8722" width="10.25" style="78" customWidth="1"/>
    <col min="8723" max="8723" width="11.375" style="78" customWidth="1"/>
    <col min="8724" max="8724" width="9.75" style="78" customWidth="1"/>
    <col min="8725" max="8725" width="11.75" style="78" customWidth="1"/>
    <col min="8726" max="8958" width="9.125" style="78"/>
    <col min="8959" max="8959" width="2" style="78" customWidth="1"/>
    <col min="8960" max="8960" width="7.625" style="78" customWidth="1"/>
    <col min="8961" max="8961" width="9.75" style="78" customWidth="1"/>
    <col min="8962" max="8962" width="11.625" style="78" customWidth="1"/>
    <col min="8963" max="8963" width="12.875" style="78" customWidth="1"/>
    <col min="8964" max="8966" width="12.625" style="78" customWidth="1"/>
    <col min="8967" max="8967" width="8" style="78" bestFit="1" customWidth="1"/>
    <col min="8968" max="8968" width="9.875" style="78" customWidth="1"/>
    <col min="8969" max="8969" width="9.25" style="78" bestFit="1" customWidth="1"/>
    <col min="8970" max="8970" width="10" style="78" bestFit="1" customWidth="1"/>
    <col min="8971" max="8971" width="9.625" style="78" bestFit="1" customWidth="1"/>
    <col min="8972" max="8972" width="16.625" style="78" customWidth="1"/>
    <col min="8973" max="8973" width="13.875" style="78" customWidth="1"/>
    <col min="8974" max="8974" width="8.125" style="78" bestFit="1" customWidth="1"/>
    <col min="8975" max="8975" width="9.625" style="78" customWidth="1"/>
    <col min="8976" max="8976" width="11" style="78" customWidth="1"/>
    <col min="8977" max="8977" width="11.125" style="78" customWidth="1"/>
    <col min="8978" max="8978" width="10.25" style="78" customWidth="1"/>
    <col min="8979" max="8979" width="11.375" style="78" customWidth="1"/>
    <col min="8980" max="8980" width="9.75" style="78" customWidth="1"/>
    <col min="8981" max="8981" width="11.75" style="78" customWidth="1"/>
    <col min="8982" max="9214" width="9.125" style="78"/>
    <col min="9215" max="9215" width="2" style="78" customWidth="1"/>
    <col min="9216" max="9216" width="7.625" style="78" customWidth="1"/>
    <col min="9217" max="9217" width="9.75" style="78" customWidth="1"/>
    <col min="9218" max="9218" width="11.625" style="78" customWidth="1"/>
    <col min="9219" max="9219" width="12.875" style="78" customWidth="1"/>
    <col min="9220" max="9222" width="12.625" style="78" customWidth="1"/>
    <col min="9223" max="9223" width="8" style="78" bestFit="1" customWidth="1"/>
    <col min="9224" max="9224" width="9.875" style="78" customWidth="1"/>
    <col min="9225" max="9225" width="9.25" style="78" bestFit="1" customWidth="1"/>
    <col min="9226" max="9226" width="10" style="78" bestFit="1" customWidth="1"/>
    <col min="9227" max="9227" width="9.625" style="78" bestFit="1" customWidth="1"/>
    <col min="9228" max="9228" width="16.625" style="78" customWidth="1"/>
    <col min="9229" max="9229" width="13.875" style="78" customWidth="1"/>
    <col min="9230" max="9230" width="8.125" style="78" bestFit="1" customWidth="1"/>
    <col min="9231" max="9231" width="9.625" style="78" customWidth="1"/>
    <col min="9232" max="9232" width="11" style="78" customWidth="1"/>
    <col min="9233" max="9233" width="11.125" style="78" customWidth="1"/>
    <col min="9234" max="9234" width="10.25" style="78" customWidth="1"/>
    <col min="9235" max="9235" width="11.375" style="78" customWidth="1"/>
    <col min="9236" max="9236" width="9.75" style="78" customWidth="1"/>
    <col min="9237" max="9237" width="11.75" style="78" customWidth="1"/>
    <col min="9238" max="9470" width="9.125" style="78"/>
    <col min="9471" max="9471" width="2" style="78" customWidth="1"/>
    <col min="9472" max="9472" width="7.625" style="78" customWidth="1"/>
    <col min="9473" max="9473" width="9.75" style="78" customWidth="1"/>
    <col min="9474" max="9474" width="11.625" style="78" customWidth="1"/>
    <col min="9475" max="9475" width="12.875" style="78" customWidth="1"/>
    <col min="9476" max="9478" width="12.625" style="78" customWidth="1"/>
    <col min="9479" max="9479" width="8" style="78" bestFit="1" customWidth="1"/>
    <col min="9480" max="9480" width="9.875" style="78" customWidth="1"/>
    <col min="9481" max="9481" width="9.25" style="78" bestFit="1" customWidth="1"/>
    <col min="9482" max="9482" width="10" style="78" bestFit="1" customWidth="1"/>
    <col min="9483" max="9483" width="9.625" style="78" bestFit="1" customWidth="1"/>
    <col min="9484" max="9484" width="16.625" style="78" customWidth="1"/>
    <col min="9485" max="9485" width="13.875" style="78" customWidth="1"/>
    <col min="9486" max="9486" width="8.125" style="78" bestFit="1" customWidth="1"/>
    <col min="9487" max="9487" width="9.625" style="78" customWidth="1"/>
    <col min="9488" max="9488" width="11" style="78" customWidth="1"/>
    <col min="9489" max="9489" width="11.125" style="78" customWidth="1"/>
    <col min="9490" max="9490" width="10.25" style="78" customWidth="1"/>
    <col min="9491" max="9491" width="11.375" style="78" customWidth="1"/>
    <col min="9492" max="9492" width="9.75" style="78" customWidth="1"/>
    <col min="9493" max="9493" width="11.75" style="78" customWidth="1"/>
    <col min="9494" max="9726" width="9.125" style="78"/>
    <col min="9727" max="9727" width="2" style="78" customWidth="1"/>
    <col min="9728" max="9728" width="7.625" style="78" customWidth="1"/>
    <col min="9729" max="9729" width="9.75" style="78" customWidth="1"/>
    <col min="9730" max="9730" width="11.625" style="78" customWidth="1"/>
    <col min="9731" max="9731" width="12.875" style="78" customWidth="1"/>
    <col min="9732" max="9734" width="12.625" style="78" customWidth="1"/>
    <col min="9735" max="9735" width="8" style="78" bestFit="1" customWidth="1"/>
    <col min="9736" max="9736" width="9.875" style="78" customWidth="1"/>
    <col min="9737" max="9737" width="9.25" style="78" bestFit="1" customWidth="1"/>
    <col min="9738" max="9738" width="10" style="78" bestFit="1" customWidth="1"/>
    <col min="9739" max="9739" width="9.625" style="78" bestFit="1" customWidth="1"/>
    <col min="9740" max="9740" width="16.625" style="78" customWidth="1"/>
    <col min="9741" max="9741" width="13.875" style="78" customWidth="1"/>
    <col min="9742" max="9742" width="8.125" style="78" bestFit="1" customWidth="1"/>
    <col min="9743" max="9743" width="9.625" style="78" customWidth="1"/>
    <col min="9744" max="9744" width="11" style="78" customWidth="1"/>
    <col min="9745" max="9745" width="11.125" style="78" customWidth="1"/>
    <col min="9746" max="9746" width="10.25" style="78" customWidth="1"/>
    <col min="9747" max="9747" width="11.375" style="78" customWidth="1"/>
    <col min="9748" max="9748" width="9.75" style="78" customWidth="1"/>
    <col min="9749" max="9749" width="11.75" style="78" customWidth="1"/>
    <col min="9750" max="9982" width="9.125" style="78"/>
    <col min="9983" max="9983" width="2" style="78" customWidth="1"/>
    <col min="9984" max="9984" width="7.625" style="78" customWidth="1"/>
    <col min="9985" max="9985" width="9.75" style="78" customWidth="1"/>
    <col min="9986" max="9986" width="11.625" style="78" customWidth="1"/>
    <col min="9987" max="9987" width="12.875" style="78" customWidth="1"/>
    <col min="9988" max="9990" width="12.625" style="78" customWidth="1"/>
    <col min="9991" max="9991" width="8" style="78" bestFit="1" customWidth="1"/>
    <col min="9992" max="9992" width="9.875" style="78" customWidth="1"/>
    <col min="9993" max="9993" width="9.25" style="78" bestFit="1" customWidth="1"/>
    <col min="9994" max="9994" width="10" style="78" bestFit="1" customWidth="1"/>
    <col min="9995" max="9995" width="9.625" style="78" bestFit="1" customWidth="1"/>
    <col min="9996" max="9996" width="16.625" style="78" customWidth="1"/>
    <col min="9997" max="9997" width="13.875" style="78" customWidth="1"/>
    <col min="9998" max="9998" width="8.125" style="78" bestFit="1" customWidth="1"/>
    <col min="9999" max="9999" width="9.625" style="78" customWidth="1"/>
    <col min="10000" max="10000" width="11" style="78" customWidth="1"/>
    <col min="10001" max="10001" width="11.125" style="78" customWidth="1"/>
    <col min="10002" max="10002" width="10.25" style="78" customWidth="1"/>
    <col min="10003" max="10003" width="11.375" style="78" customWidth="1"/>
    <col min="10004" max="10004" width="9.75" style="78" customWidth="1"/>
    <col min="10005" max="10005" width="11.75" style="78" customWidth="1"/>
    <col min="10006" max="10238" width="9.125" style="78"/>
    <col min="10239" max="10239" width="2" style="78" customWidth="1"/>
    <col min="10240" max="10240" width="7.625" style="78" customWidth="1"/>
    <col min="10241" max="10241" width="9.75" style="78" customWidth="1"/>
    <col min="10242" max="10242" width="11.625" style="78" customWidth="1"/>
    <col min="10243" max="10243" width="12.875" style="78" customWidth="1"/>
    <col min="10244" max="10246" width="12.625" style="78" customWidth="1"/>
    <col min="10247" max="10247" width="8" style="78" bestFit="1" customWidth="1"/>
    <col min="10248" max="10248" width="9.875" style="78" customWidth="1"/>
    <col min="10249" max="10249" width="9.25" style="78" bestFit="1" customWidth="1"/>
    <col min="10250" max="10250" width="10" style="78" bestFit="1" customWidth="1"/>
    <col min="10251" max="10251" width="9.625" style="78" bestFit="1" customWidth="1"/>
    <col min="10252" max="10252" width="16.625" style="78" customWidth="1"/>
    <col min="10253" max="10253" width="13.875" style="78" customWidth="1"/>
    <col min="10254" max="10254" width="8.125" style="78" bestFit="1" customWidth="1"/>
    <col min="10255" max="10255" width="9.625" style="78" customWidth="1"/>
    <col min="10256" max="10256" width="11" style="78" customWidth="1"/>
    <col min="10257" max="10257" width="11.125" style="78" customWidth="1"/>
    <col min="10258" max="10258" width="10.25" style="78" customWidth="1"/>
    <col min="10259" max="10259" width="11.375" style="78" customWidth="1"/>
    <col min="10260" max="10260" width="9.75" style="78" customWidth="1"/>
    <col min="10261" max="10261" width="11.75" style="78" customWidth="1"/>
    <col min="10262" max="10494" width="9.125" style="78"/>
    <col min="10495" max="10495" width="2" style="78" customWidth="1"/>
    <col min="10496" max="10496" width="7.625" style="78" customWidth="1"/>
    <col min="10497" max="10497" width="9.75" style="78" customWidth="1"/>
    <col min="10498" max="10498" width="11.625" style="78" customWidth="1"/>
    <col min="10499" max="10499" width="12.875" style="78" customWidth="1"/>
    <col min="10500" max="10502" width="12.625" style="78" customWidth="1"/>
    <col min="10503" max="10503" width="8" style="78" bestFit="1" customWidth="1"/>
    <col min="10504" max="10504" width="9.875" style="78" customWidth="1"/>
    <col min="10505" max="10505" width="9.25" style="78" bestFit="1" customWidth="1"/>
    <col min="10506" max="10506" width="10" style="78" bestFit="1" customWidth="1"/>
    <col min="10507" max="10507" width="9.625" style="78" bestFit="1" customWidth="1"/>
    <col min="10508" max="10508" width="16.625" style="78" customWidth="1"/>
    <col min="10509" max="10509" width="13.875" style="78" customWidth="1"/>
    <col min="10510" max="10510" width="8.125" style="78" bestFit="1" customWidth="1"/>
    <col min="10511" max="10511" width="9.625" style="78" customWidth="1"/>
    <col min="10512" max="10512" width="11" style="78" customWidth="1"/>
    <col min="10513" max="10513" width="11.125" style="78" customWidth="1"/>
    <col min="10514" max="10514" width="10.25" style="78" customWidth="1"/>
    <col min="10515" max="10515" width="11.375" style="78" customWidth="1"/>
    <col min="10516" max="10516" width="9.75" style="78" customWidth="1"/>
    <col min="10517" max="10517" width="11.75" style="78" customWidth="1"/>
    <col min="10518" max="10750" width="9.125" style="78"/>
    <col min="10751" max="10751" width="2" style="78" customWidth="1"/>
    <col min="10752" max="10752" width="7.625" style="78" customWidth="1"/>
    <col min="10753" max="10753" width="9.75" style="78" customWidth="1"/>
    <col min="10754" max="10754" width="11.625" style="78" customWidth="1"/>
    <col min="10755" max="10755" width="12.875" style="78" customWidth="1"/>
    <col min="10756" max="10758" width="12.625" style="78" customWidth="1"/>
    <col min="10759" max="10759" width="8" style="78" bestFit="1" customWidth="1"/>
    <col min="10760" max="10760" width="9.875" style="78" customWidth="1"/>
    <col min="10761" max="10761" width="9.25" style="78" bestFit="1" customWidth="1"/>
    <col min="10762" max="10762" width="10" style="78" bestFit="1" customWidth="1"/>
    <col min="10763" max="10763" width="9.625" style="78" bestFit="1" customWidth="1"/>
    <col min="10764" max="10764" width="16.625" style="78" customWidth="1"/>
    <col min="10765" max="10765" width="13.875" style="78" customWidth="1"/>
    <col min="10766" max="10766" width="8.125" style="78" bestFit="1" customWidth="1"/>
    <col min="10767" max="10767" width="9.625" style="78" customWidth="1"/>
    <col min="10768" max="10768" width="11" style="78" customWidth="1"/>
    <col min="10769" max="10769" width="11.125" style="78" customWidth="1"/>
    <col min="10770" max="10770" width="10.25" style="78" customWidth="1"/>
    <col min="10771" max="10771" width="11.375" style="78" customWidth="1"/>
    <col min="10772" max="10772" width="9.75" style="78" customWidth="1"/>
    <col min="10773" max="10773" width="11.75" style="78" customWidth="1"/>
    <col min="10774" max="11006" width="9.125" style="78"/>
    <col min="11007" max="11007" width="2" style="78" customWidth="1"/>
    <col min="11008" max="11008" width="7.625" style="78" customWidth="1"/>
    <col min="11009" max="11009" width="9.75" style="78" customWidth="1"/>
    <col min="11010" max="11010" width="11.625" style="78" customWidth="1"/>
    <col min="11011" max="11011" width="12.875" style="78" customWidth="1"/>
    <col min="11012" max="11014" width="12.625" style="78" customWidth="1"/>
    <col min="11015" max="11015" width="8" style="78" bestFit="1" customWidth="1"/>
    <col min="11016" max="11016" width="9.875" style="78" customWidth="1"/>
    <col min="11017" max="11017" width="9.25" style="78" bestFit="1" customWidth="1"/>
    <col min="11018" max="11018" width="10" style="78" bestFit="1" customWidth="1"/>
    <col min="11019" max="11019" width="9.625" style="78" bestFit="1" customWidth="1"/>
    <col min="11020" max="11020" width="16.625" style="78" customWidth="1"/>
    <col min="11021" max="11021" width="13.875" style="78" customWidth="1"/>
    <col min="11022" max="11022" width="8.125" style="78" bestFit="1" customWidth="1"/>
    <col min="11023" max="11023" width="9.625" style="78" customWidth="1"/>
    <col min="11024" max="11024" width="11" style="78" customWidth="1"/>
    <col min="11025" max="11025" width="11.125" style="78" customWidth="1"/>
    <col min="11026" max="11026" width="10.25" style="78" customWidth="1"/>
    <col min="11027" max="11027" width="11.375" style="78" customWidth="1"/>
    <col min="11028" max="11028" width="9.75" style="78" customWidth="1"/>
    <col min="11029" max="11029" width="11.75" style="78" customWidth="1"/>
    <col min="11030" max="11262" width="9.125" style="78"/>
    <col min="11263" max="11263" width="2" style="78" customWidth="1"/>
    <col min="11264" max="11264" width="7.625" style="78" customWidth="1"/>
    <col min="11265" max="11265" width="9.75" style="78" customWidth="1"/>
    <col min="11266" max="11266" width="11.625" style="78" customWidth="1"/>
    <col min="11267" max="11267" width="12.875" style="78" customWidth="1"/>
    <col min="11268" max="11270" width="12.625" style="78" customWidth="1"/>
    <col min="11271" max="11271" width="8" style="78" bestFit="1" customWidth="1"/>
    <col min="11272" max="11272" width="9.875" style="78" customWidth="1"/>
    <col min="11273" max="11273" width="9.25" style="78" bestFit="1" customWidth="1"/>
    <col min="11274" max="11274" width="10" style="78" bestFit="1" customWidth="1"/>
    <col min="11275" max="11275" width="9.625" style="78" bestFit="1" customWidth="1"/>
    <col min="11276" max="11276" width="16.625" style="78" customWidth="1"/>
    <col min="11277" max="11277" width="13.875" style="78" customWidth="1"/>
    <col min="11278" max="11278" width="8.125" style="78" bestFit="1" customWidth="1"/>
    <col min="11279" max="11279" width="9.625" style="78" customWidth="1"/>
    <col min="11280" max="11280" width="11" style="78" customWidth="1"/>
    <col min="11281" max="11281" width="11.125" style="78" customWidth="1"/>
    <col min="11282" max="11282" width="10.25" style="78" customWidth="1"/>
    <col min="11283" max="11283" width="11.375" style="78" customWidth="1"/>
    <col min="11284" max="11284" width="9.75" style="78" customWidth="1"/>
    <col min="11285" max="11285" width="11.75" style="78" customWidth="1"/>
    <col min="11286" max="11518" width="9.125" style="78"/>
    <col min="11519" max="11519" width="2" style="78" customWidth="1"/>
    <col min="11520" max="11520" width="7.625" style="78" customWidth="1"/>
    <col min="11521" max="11521" width="9.75" style="78" customWidth="1"/>
    <col min="11522" max="11522" width="11.625" style="78" customWidth="1"/>
    <col min="11523" max="11523" width="12.875" style="78" customWidth="1"/>
    <col min="11524" max="11526" width="12.625" style="78" customWidth="1"/>
    <col min="11527" max="11527" width="8" style="78" bestFit="1" customWidth="1"/>
    <col min="11528" max="11528" width="9.875" style="78" customWidth="1"/>
    <col min="11529" max="11529" width="9.25" style="78" bestFit="1" customWidth="1"/>
    <col min="11530" max="11530" width="10" style="78" bestFit="1" customWidth="1"/>
    <col min="11531" max="11531" width="9.625" style="78" bestFit="1" customWidth="1"/>
    <col min="11532" max="11532" width="16.625" style="78" customWidth="1"/>
    <col min="11533" max="11533" width="13.875" style="78" customWidth="1"/>
    <col min="11534" max="11534" width="8.125" style="78" bestFit="1" customWidth="1"/>
    <col min="11535" max="11535" width="9.625" style="78" customWidth="1"/>
    <col min="11536" max="11536" width="11" style="78" customWidth="1"/>
    <col min="11537" max="11537" width="11.125" style="78" customWidth="1"/>
    <col min="11538" max="11538" width="10.25" style="78" customWidth="1"/>
    <col min="11539" max="11539" width="11.375" style="78" customWidth="1"/>
    <col min="11540" max="11540" width="9.75" style="78" customWidth="1"/>
    <col min="11541" max="11541" width="11.75" style="78" customWidth="1"/>
    <col min="11542" max="11774" width="9.125" style="78"/>
    <col min="11775" max="11775" width="2" style="78" customWidth="1"/>
    <col min="11776" max="11776" width="7.625" style="78" customWidth="1"/>
    <col min="11777" max="11777" width="9.75" style="78" customWidth="1"/>
    <col min="11778" max="11778" width="11.625" style="78" customWidth="1"/>
    <col min="11779" max="11779" width="12.875" style="78" customWidth="1"/>
    <col min="11780" max="11782" width="12.625" style="78" customWidth="1"/>
    <col min="11783" max="11783" width="8" style="78" bestFit="1" customWidth="1"/>
    <col min="11784" max="11784" width="9.875" style="78" customWidth="1"/>
    <col min="11785" max="11785" width="9.25" style="78" bestFit="1" customWidth="1"/>
    <col min="11786" max="11786" width="10" style="78" bestFit="1" customWidth="1"/>
    <col min="11787" max="11787" width="9.625" style="78" bestFit="1" customWidth="1"/>
    <col min="11788" max="11788" width="16.625" style="78" customWidth="1"/>
    <col min="11789" max="11789" width="13.875" style="78" customWidth="1"/>
    <col min="11790" max="11790" width="8.125" style="78" bestFit="1" customWidth="1"/>
    <col min="11791" max="11791" width="9.625" style="78" customWidth="1"/>
    <col min="11792" max="11792" width="11" style="78" customWidth="1"/>
    <col min="11793" max="11793" width="11.125" style="78" customWidth="1"/>
    <col min="11794" max="11794" width="10.25" style="78" customWidth="1"/>
    <col min="11795" max="11795" width="11.375" style="78" customWidth="1"/>
    <col min="11796" max="11796" width="9.75" style="78" customWidth="1"/>
    <col min="11797" max="11797" width="11.75" style="78" customWidth="1"/>
    <col min="11798" max="12030" width="9.125" style="78"/>
    <col min="12031" max="12031" width="2" style="78" customWidth="1"/>
    <col min="12032" max="12032" width="7.625" style="78" customWidth="1"/>
    <col min="12033" max="12033" width="9.75" style="78" customWidth="1"/>
    <col min="12034" max="12034" width="11.625" style="78" customWidth="1"/>
    <col min="12035" max="12035" width="12.875" style="78" customWidth="1"/>
    <col min="12036" max="12038" width="12.625" style="78" customWidth="1"/>
    <col min="12039" max="12039" width="8" style="78" bestFit="1" customWidth="1"/>
    <col min="12040" max="12040" width="9.875" style="78" customWidth="1"/>
    <col min="12041" max="12041" width="9.25" style="78" bestFit="1" customWidth="1"/>
    <col min="12042" max="12042" width="10" style="78" bestFit="1" customWidth="1"/>
    <col min="12043" max="12043" width="9.625" style="78" bestFit="1" customWidth="1"/>
    <col min="12044" max="12044" width="16.625" style="78" customWidth="1"/>
    <col min="12045" max="12045" width="13.875" style="78" customWidth="1"/>
    <col min="12046" max="12046" width="8.125" style="78" bestFit="1" customWidth="1"/>
    <col min="12047" max="12047" width="9.625" style="78" customWidth="1"/>
    <col min="12048" max="12048" width="11" style="78" customWidth="1"/>
    <col min="12049" max="12049" width="11.125" style="78" customWidth="1"/>
    <col min="12050" max="12050" width="10.25" style="78" customWidth="1"/>
    <col min="12051" max="12051" width="11.375" style="78" customWidth="1"/>
    <col min="12052" max="12052" width="9.75" style="78" customWidth="1"/>
    <col min="12053" max="12053" width="11.75" style="78" customWidth="1"/>
    <col min="12054" max="12286" width="9.125" style="78"/>
    <col min="12287" max="12287" width="2" style="78" customWidth="1"/>
    <col min="12288" max="12288" width="7.625" style="78" customWidth="1"/>
    <col min="12289" max="12289" width="9.75" style="78" customWidth="1"/>
    <col min="12290" max="12290" width="11.625" style="78" customWidth="1"/>
    <col min="12291" max="12291" width="12.875" style="78" customWidth="1"/>
    <col min="12292" max="12294" width="12.625" style="78" customWidth="1"/>
    <col min="12295" max="12295" width="8" style="78" bestFit="1" customWidth="1"/>
    <col min="12296" max="12296" width="9.875" style="78" customWidth="1"/>
    <col min="12297" max="12297" width="9.25" style="78" bestFit="1" customWidth="1"/>
    <col min="12298" max="12298" width="10" style="78" bestFit="1" customWidth="1"/>
    <col min="12299" max="12299" width="9.625" style="78" bestFit="1" customWidth="1"/>
    <col min="12300" max="12300" width="16.625" style="78" customWidth="1"/>
    <col min="12301" max="12301" width="13.875" style="78" customWidth="1"/>
    <col min="12302" max="12302" width="8.125" style="78" bestFit="1" customWidth="1"/>
    <col min="12303" max="12303" width="9.625" style="78" customWidth="1"/>
    <col min="12304" max="12304" width="11" style="78" customWidth="1"/>
    <col min="12305" max="12305" width="11.125" style="78" customWidth="1"/>
    <col min="12306" max="12306" width="10.25" style="78" customWidth="1"/>
    <col min="12307" max="12307" width="11.375" style="78" customWidth="1"/>
    <col min="12308" max="12308" width="9.75" style="78" customWidth="1"/>
    <col min="12309" max="12309" width="11.75" style="78" customWidth="1"/>
    <col min="12310" max="12542" width="9.125" style="78"/>
    <col min="12543" max="12543" width="2" style="78" customWidth="1"/>
    <col min="12544" max="12544" width="7.625" style="78" customWidth="1"/>
    <col min="12545" max="12545" width="9.75" style="78" customWidth="1"/>
    <col min="12546" max="12546" width="11.625" style="78" customWidth="1"/>
    <col min="12547" max="12547" width="12.875" style="78" customWidth="1"/>
    <col min="12548" max="12550" width="12.625" style="78" customWidth="1"/>
    <col min="12551" max="12551" width="8" style="78" bestFit="1" customWidth="1"/>
    <col min="12552" max="12552" width="9.875" style="78" customWidth="1"/>
    <col min="12553" max="12553" width="9.25" style="78" bestFit="1" customWidth="1"/>
    <col min="12554" max="12554" width="10" style="78" bestFit="1" customWidth="1"/>
    <col min="12555" max="12555" width="9.625" style="78" bestFit="1" customWidth="1"/>
    <col min="12556" max="12556" width="16.625" style="78" customWidth="1"/>
    <col min="12557" max="12557" width="13.875" style="78" customWidth="1"/>
    <col min="12558" max="12558" width="8.125" style="78" bestFit="1" customWidth="1"/>
    <col min="12559" max="12559" width="9.625" style="78" customWidth="1"/>
    <col min="12560" max="12560" width="11" style="78" customWidth="1"/>
    <col min="12561" max="12561" width="11.125" style="78" customWidth="1"/>
    <col min="12562" max="12562" width="10.25" style="78" customWidth="1"/>
    <col min="12563" max="12563" width="11.375" style="78" customWidth="1"/>
    <col min="12564" max="12564" width="9.75" style="78" customWidth="1"/>
    <col min="12565" max="12565" width="11.75" style="78" customWidth="1"/>
    <col min="12566" max="12798" width="9.125" style="78"/>
    <col min="12799" max="12799" width="2" style="78" customWidth="1"/>
    <col min="12800" max="12800" width="7.625" style="78" customWidth="1"/>
    <col min="12801" max="12801" width="9.75" style="78" customWidth="1"/>
    <col min="12802" max="12802" width="11.625" style="78" customWidth="1"/>
    <col min="12803" max="12803" width="12.875" style="78" customWidth="1"/>
    <col min="12804" max="12806" width="12.625" style="78" customWidth="1"/>
    <col min="12807" max="12807" width="8" style="78" bestFit="1" customWidth="1"/>
    <col min="12808" max="12808" width="9.875" style="78" customWidth="1"/>
    <col min="12809" max="12809" width="9.25" style="78" bestFit="1" customWidth="1"/>
    <col min="12810" max="12810" width="10" style="78" bestFit="1" customWidth="1"/>
    <col min="12811" max="12811" width="9.625" style="78" bestFit="1" customWidth="1"/>
    <col min="12812" max="12812" width="16.625" style="78" customWidth="1"/>
    <col min="12813" max="12813" width="13.875" style="78" customWidth="1"/>
    <col min="12814" max="12814" width="8.125" style="78" bestFit="1" customWidth="1"/>
    <col min="12815" max="12815" width="9.625" style="78" customWidth="1"/>
    <col min="12816" max="12816" width="11" style="78" customWidth="1"/>
    <col min="12817" max="12817" width="11.125" style="78" customWidth="1"/>
    <col min="12818" max="12818" width="10.25" style="78" customWidth="1"/>
    <col min="12819" max="12819" width="11.375" style="78" customWidth="1"/>
    <col min="12820" max="12820" width="9.75" style="78" customWidth="1"/>
    <col min="12821" max="12821" width="11.75" style="78" customWidth="1"/>
    <col min="12822" max="13054" width="9.125" style="78"/>
    <col min="13055" max="13055" width="2" style="78" customWidth="1"/>
    <col min="13056" max="13056" width="7.625" style="78" customWidth="1"/>
    <col min="13057" max="13057" width="9.75" style="78" customWidth="1"/>
    <col min="13058" max="13058" width="11.625" style="78" customWidth="1"/>
    <col min="13059" max="13059" width="12.875" style="78" customWidth="1"/>
    <col min="13060" max="13062" width="12.625" style="78" customWidth="1"/>
    <col min="13063" max="13063" width="8" style="78" bestFit="1" customWidth="1"/>
    <col min="13064" max="13064" width="9.875" style="78" customWidth="1"/>
    <col min="13065" max="13065" width="9.25" style="78" bestFit="1" customWidth="1"/>
    <col min="13066" max="13066" width="10" style="78" bestFit="1" customWidth="1"/>
    <col min="13067" max="13067" width="9.625" style="78" bestFit="1" customWidth="1"/>
    <col min="13068" max="13068" width="16.625" style="78" customWidth="1"/>
    <col min="13069" max="13069" width="13.875" style="78" customWidth="1"/>
    <col min="13070" max="13070" width="8.125" style="78" bestFit="1" customWidth="1"/>
    <col min="13071" max="13071" width="9.625" style="78" customWidth="1"/>
    <col min="13072" max="13072" width="11" style="78" customWidth="1"/>
    <col min="13073" max="13073" width="11.125" style="78" customWidth="1"/>
    <col min="13074" max="13074" width="10.25" style="78" customWidth="1"/>
    <col min="13075" max="13075" width="11.375" style="78" customWidth="1"/>
    <col min="13076" max="13076" width="9.75" style="78" customWidth="1"/>
    <col min="13077" max="13077" width="11.75" style="78" customWidth="1"/>
    <col min="13078" max="13310" width="9.125" style="78"/>
    <col min="13311" max="13311" width="2" style="78" customWidth="1"/>
    <col min="13312" max="13312" width="7.625" style="78" customWidth="1"/>
    <col min="13313" max="13313" width="9.75" style="78" customWidth="1"/>
    <col min="13314" max="13314" width="11.625" style="78" customWidth="1"/>
    <col min="13315" max="13315" width="12.875" style="78" customWidth="1"/>
    <col min="13316" max="13318" width="12.625" style="78" customWidth="1"/>
    <col min="13319" max="13319" width="8" style="78" bestFit="1" customWidth="1"/>
    <col min="13320" max="13320" width="9.875" style="78" customWidth="1"/>
    <col min="13321" max="13321" width="9.25" style="78" bestFit="1" customWidth="1"/>
    <col min="13322" max="13322" width="10" style="78" bestFit="1" customWidth="1"/>
    <col min="13323" max="13323" width="9.625" style="78" bestFit="1" customWidth="1"/>
    <col min="13324" max="13324" width="16.625" style="78" customWidth="1"/>
    <col min="13325" max="13325" width="13.875" style="78" customWidth="1"/>
    <col min="13326" max="13326" width="8.125" style="78" bestFit="1" customWidth="1"/>
    <col min="13327" max="13327" width="9.625" style="78" customWidth="1"/>
    <col min="13328" max="13328" width="11" style="78" customWidth="1"/>
    <col min="13329" max="13329" width="11.125" style="78" customWidth="1"/>
    <col min="13330" max="13330" width="10.25" style="78" customWidth="1"/>
    <col min="13331" max="13331" width="11.375" style="78" customWidth="1"/>
    <col min="13332" max="13332" width="9.75" style="78" customWidth="1"/>
    <col min="13333" max="13333" width="11.75" style="78" customWidth="1"/>
    <col min="13334" max="13566" width="9.125" style="78"/>
    <col min="13567" max="13567" width="2" style="78" customWidth="1"/>
    <col min="13568" max="13568" width="7.625" style="78" customWidth="1"/>
    <col min="13569" max="13569" width="9.75" style="78" customWidth="1"/>
    <col min="13570" max="13570" width="11.625" style="78" customWidth="1"/>
    <col min="13571" max="13571" width="12.875" style="78" customWidth="1"/>
    <col min="13572" max="13574" width="12.625" style="78" customWidth="1"/>
    <col min="13575" max="13575" width="8" style="78" bestFit="1" customWidth="1"/>
    <col min="13576" max="13576" width="9.875" style="78" customWidth="1"/>
    <col min="13577" max="13577" width="9.25" style="78" bestFit="1" customWidth="1"/>
    <col min="13578" max="13578" width="10" style="78" bestFit="1" customWidth="1"/>
    <col min="13579" max="13579" width="9.625" style="78" bestFit="1" customWidth="1"/>
    <col min="13580" max="13580" width="16.625" style="78" customWidth="1"/>
    <col min="13581" max="13581" width="13.875" style="78" customWidth="1"/>
    <col min="13582" max="13582" width="8.125" style="78" bestFit="1" customWidth="1"/>
    <col min="13583" max="13583" width="9.625" style="78" customWidth="1"/>
    <col min="13584" max="13584" width="11" style="78" customWidth="1"/>
    <col min="13585" max="13585" width="11.125" style="78" customWidth="1"/>
    <col min="13586" max="13586" width="10.25" style="78" customWidth="1"/>
    <col min="13587" max="13587" width="11.375" style="78" customWidth="1"/>
    <col min="13588" max="13588" width="9.75" style="78" customWidth="1"/>
    <col min="13589" max="13589" width="11.75" style="78" customWidth="1"/>
    <col min="13590" max="13822" width="9.125" style="78"/>
    <col min="13823" max="13823" width="2" style="78" customWidth="1"/>
    <col min="13824" max="13824" width="7.625" style="78" customWidth="1"/>
    <col min="13825" max="13825" width="9.75" style="78" customWidth="1"/>
    <col min="13826" max="13826" width="11.625" style="78" customWidth="1"/>
    <col min="13827" max="13827" width="12.875" style="78" customWidth="1"/>
    <col min="13828" max="13830" width="12.625" style="78" customWidth="1"/>
    <col min="13831" max="13831" width="8" style="78" bestFit="1" customWidth="1"/>
    <col min="13832" max="13832" width="9.875" style="78" customWidth="1"/>
    <col min="13833" max="13833" width="9.25" style="78" bestFit="1" customWidth="1"/>
    <col min="13834" max="13834" width="10" style="78" bestFit="1" customWidth="1"/>
    <col min="13835" max="13835" width="9.625" style="78" bestFit="1" customWidth="1"/>
    <col min="13836" max="13836" width="16.625" style="78" customWidth="1"/>
    <col min="13837" max="13837" width="13.875" style="78" customWidth="1"/>
    <col min="13838" max="13838" width="8.125" style="78" bestFit="1" customWidth="1"/>
    <col min="13839" max="13839" width="9.625" style="78" customWidth="1"/>
    <col min="13840" max="13840" width="11" style="78" customWidth="1"/>
    <col min="13841" max="13841" width="11.125" style="78" customWidth="1"/>
    <col min="13842" max="13842" width="10.25" style="78" customWidth="1"/>
    <col min="13843" max="13843" width="11.375" style="78" customWidth="1"/>
    <col min="13844" max="13844" width="9.75" style="78" customWidth="1"/>
    <col min="13845" max="13845" width="11.75" style="78" customWidth="1"/>
    <col min="13846" max="14078" width="9.125" style="78"/>
    <col min="14079" max="14079" width="2" style="78" customWidth="1"/>
    <col min="14080" max="14080" width="7.625" style="78" customWidth="1"/>
    <col min="14081" max="14081" width="9.75" style="78" customWidth="1"/>
    <col min="14082" max="14082" width="11.625" style="78" customWidth="1"/>
    <col min="14083" max="14083" width="12.875" style="78" customWidth="1"/>
    <col min="14084" max="14086" width="12.625" style="78" customWidth="1"/>
    <col min="14087" max="14087" width="8" style="78" bestFit="1" customWidth="1"/>
    <col min="14088" max="14088" width="9.875" style="78" customWidth="1"/>
    <col min="14089" max="14089" width="9.25" style="78" bestFit="1" customWidth="1"/>
    <col min="14090" max="14090" width="10" style="78" bestFit="1" customWidth="1"/>
    <col min="14091" max="14091" width="9.625" style="78" bestFit="1" customWidth="1"/>
    <col min="14092" max="14092" width="16.625" style="78" customWidth="1"/>
    <col min="14093" max="14093" width="13.875" style="78" customWidth="1"/>
    <col min="14094" max="14094" width="8.125" style="78" bestFit="1" customWidth="1"/>
    <col min="14095" max="14095" width="9.625" style="78" customWidth="1"/>
    <col min="14096" max="14096" width="11" style="78" customWidth="1"/>
    <col min="14097" max="14097" width="11.125" style="78" customWidth="1"/>
    <col min="14098" max="14098" width="10.25" style="78" customWidth="1"/>
    <col min="14099" max="14099" width="11.375" style="78" customWidth="1"/>
    <col min="14100" max="14100" width="9.75" style="78" customWidth="1"/>
    <col min="14101" max="14101" width="11.75" style="78" customWidth="1"/>
    <col min="14102" max="14334" width="9.125" style="78"/>
    <col min="14335" max="14335" width="2" style="78" customWidth="1"/>
    <col min="14336" max="14336" width="7.625" style="78" customWidth="1"/>
    <col min="14337" max="14337" width="9.75" style="78" customWidth="1"/>
    <col min="14338" max="14338" width="11.625" style="78" customWidth="1"/>
    <col min="14339" max="14339" width="12.875" style="78" customWidth="1"/>
    <col min="14340" max="14342" width="12.625" style="78" customWidth="1"/>
    <col min="14343" max="14343" width="8" style="78" bestFit="1" customWidth="1"/>
    <col min="14344" max="14344" width="9.875" style="78" customWidth="1"/>
    <col min="14345" max="14345" width="9.25" style="78" bestFit="1" customWidth="1"/>
    <col min="14346" max="14346" width="10" style="78" bestFit="1" customWidth="1"/>
    <col min="14347" max="14347" width="9.625" style="78" bestFit="1" customWidth="1"/>
    <col min="14348" max="14348" width="16.625" style="78" customWidth="1"/>
    <col min="14349" max="14349" width="13.875" style="78" customWidth="1"/>
    <col min="14350" max="14350" width="8.125" style="78" bestFit="1" customWidth="1"/>
    <col min="14351" max="14351" width="9.625" style="78" customWidth="1"/>
    <col min="14352" max="14352" width="11" style="78" customWidth="1"/>
    <col min="14353" max="14353" width="11.125" style="78" customWidth="1"/>
    <col min="14354" max="14354" width="10.25" style="78" customWidth="1"/>
    <col min="14355" max="14355" width="11.375" style="78" customWidth="1"/>
    <col min="14356" max="14356" width="9.75" style="78" customWidth="1"/>
    <col min="14357" max="14357" width="11.75" style="78" customWidth="1"/>
    <col min="14358" max="14590" width="9.125" style="78"/>
    <col min="14591" max="14591" width="2" style="78" customWidth="1"/>
    <col min="14592" max="14592" width="7.625" style="78" customWidth="1"/>
    <col min="14593" max="14593" width="9.75" style="78" customWidth="1"/>
    <col min="14594" max="14594" width="11.625" style="78" customWidth="1"/>
    <col min="14595" max="14595" width="12.875" style="78" customWidth="1"/>
    <col min="14596" max="14598" width="12.625" style="78" customWidth="1"/>
    <col min="14599" max="14599" width="8" style="78" bestFit="1" customWidth="1"/>
    <col min="14600" max="14600" width="9.875" style="78" customWidth="1"/>
    <col min="14601" max="14601" width="9.25" style="78" bestFit="1" customWidth="1"/>
    <col min="14602" max="14602" width="10" style="78" bestFit="1" customWidth="1"/>
    <col min="14603" max="14603" width="9.625" style="78" bestFit="1" customWidth="1"/>
    <col min="14604" max="14604" width="16.625" style="78" customWidth="1"/>
    <col min="14605" max="14605" width="13.875" style="78" customWidth="1"/>
    <col min="14606" max="14606" width="8.125" style="78" bestFit="1" customWidth="1"/>
    <col min="14607" max="14607" width="9.625" style="78" customWidth="1"/>
    <col min="14608" max="14608" width="11" style="78" customWidth="1"/>
    <col min="14609" max="14609" width="11.125" style="78" customWidth="1"/>
    <col min="14610" max="14610" width="10.25" style="78" customWidth="1"/>
    <col min="14611" max="14611" width="11.375" style="78" customWidth="1"/>
    <col min="14612" max="14612" width="9.75" style="78" customWidth="1"/>
    <col min="14613" max="14613" width="11.75" style="78" customWidth="1"/>
    <col min="14614" max="14846" width="9.125" style="78"/>
    <col min="14847" max="14847" width="2" style="78" customWidth="1"/>
    <col min="14848" max="14848" width="7.625" style="78" customWidth="1"/>
    <col min="14849" max="14849" width="9.75" style="78" customWidth="1"/>
    <col min="14850" max="14850" width="11.625" style="78" customWidth="1"/>
    <col min="14851" max="14851" width="12.875" style="78" customWidth="1"/>
    <col min="14852" max="14854" width="12.625" style="78" customWidth="1"/>
    <col min="14855" max="14855" width="8" style="78" bestFit="1" customWidth="1"/>
    <col min="14856" max="14856" width="9.875" style="78" customWidth="1"/>
    <col min="14857" max="14857" width="9.25" style="78" bestFit="1" customWidth="1"/>
    <col min="14858" max="14858" width="10" style="78" bestFit="1" customWidth="1"/>
    <col min="14859" max="14859" width="9.625" style="78" bestFit="1" customWidth="1"/>
    <col min="14860" max="14860" width="16.625" style="78" customWidth="1"/>
    <col min="14861" max="14861" width="13.875" style="78" customWidth="1"/>
    <col min="14862" max="14862" width="8.125" style="78" bestFit="1" customWidth="1"/>
    <col min="14863" max="14863" width="9.625" style="78" customWidth="1"/>
    <col min="14864" max="14864" width="11" style="78" customWidth="1"/>
    <col min="14865" max="14865" width="11.125" style="78" customWidth="1"/>
    <col min="14866" max="14866" width="10.25" style="78" customWidth="1"/>
    <col min="14867" max="14867" width="11.375" style="78" customWidth="1"/>
    <col min="14868" max="14868" width="9.75" style="78" customWidth="1"/>
    <col min="14869" max="14869" width="11.75" style="78" customWidth="1"/>
    <col min="14870" max="15102" width="9.125" style="78"/>
    <col min="15103" max="15103" width="2" style="78" customWidth="1"/>
    <col min="15104" max="15104" width="7.625" style="78" customWidth="1"/>
    <col min="15105" max="15105" width="9.75" style="78" customWidth="1"/>
    <col min="15106" max="15106" width="11.625" style="78" customWidth="1"/>
    <col min="15107" max="15107" width="12.875" style="78" customWidth="1"/>
    <col min="15108" max="15110" width="12.625" style="78" customWidth="1"/>
    <col min="15111" max="15111" width="8" style="78" bestFit="1" customWidth="1"/>
    <col min="15112" max="15112" width="9.875" style="78" customWidth="1"/>
    <col min="15113" max="15113" width="9.25" style="78" bestFit="1" customWidth="1"/>
    <col min="15114" max="15114" width="10" style="78" bestFit="1" customWidth="1"/>
    <col min="15115" max="15115" width="9.625" style="78" bestFit="1" customWidth="1"/>
    <col min="15116" max="15116" width="16.625" style="78" customWidth="1"/>
    <col min="15117" max="15117" width="13.875" style="78" customWidth="1"/>
    <col min="15118" max="15118" width="8.125" style="78" bestFit="1" customWidth="1"/>
    <col min="15119" max="15119" width="9.625" style="78" customWidth="1"/>
    <col min="15120" max="15120" width="11" style="78" customWidth="1"/>
    <col min="15121" max="15121" width="11.125" style="78" customWidth="1"/>
    <col min="15122" max="15122" width="10.25" style="78" customWidth="1"/>
    <col min="15123" max="15123" width="11.375" style="78" customWidth="1"/>
    <col min="15124" max="15124" width="9.75" style="78" customWidth="1"/>
    <col min="15125" max="15125" width="11.75" style="78" customWidth="1"/>
    <col min="15126" max="15358" width="9.125" style="78"/>
    <col min="15359" max="15359" width="2" style="78" customWidth="1"/>
    <col min="15360" max="15360" width="7.625" style="78" customWidth="1"/>
    <col min="15361" max="15361" width="9.75" style="78" customWidth="1"/>
    <col min="15362" max="15362" width="11.625" style="78" customWidth="1"/>
    <col min="15363" max="15363" width="12.875" style="78" customWidth="1"/>
    <col min="15364" max="15366" width="12.625" style="78" customWidth="1"/>
    <col min="15367" max="15367" width="8" style="78" bestFit="1" customWidth="1"/>
    <col min="15368" max="15368" width="9.875" style="78" customWidth="1"/>
    <col min="15369" max="15369" width="9.25" style="78" bestFit="1" customWidth="1"/>
    <col min="15370" max="15370" width="10" style="78" bestFit="1" customWidth="1"/>
    <col min="15371" max="15371" width="9.625" style="78" bestFit="1" customWidth="1"/>
    <col min="15372" max="15372" width="16.625" style="78" customWidth="1"/>
    <col min="15373" max="15373" width="13.875" style="78" customWidth="1"/>
    <col min="15374" max="15374" width="8.125" style="78" bestFit="1" customWidth="1"/>
    <col min="15375" max="15375" width="9.625" style="78" customWidth="1"/>
    <col min="15376" max="15376" width="11" style="78" customWidth="1"/>
    <col min="15377" max="15377" width="11.125" style="78" customWidth="1"/>
    <col min="15378" max="15378" width="10.25" style="78" customWidth="1"/>
    <col min="15379" max="15379" width="11.375" style="78" customWidth="1"/>
    <col min="15380" max="15380" width="9.75" style="78" customWidth="1"/>
    <col min="15381" max="15381" width="11.75" style="78" customWidth="1"/>
    <col min="15382" max="15614" width="9.125" style="78"/>
    <col min="15615" max="15615" width="2" style="78" customWidth="1"/>
    <col min="15616" max="15616" width="7.625" style="78" customWidth="1"/>
    <col min="15617" max="15617" width="9.75" style="78" customWidth="1"/>
    <col min="15618" max="15618" width="11.625" style="78" customWidth="1"/>
    <col min="15619" max="15619" width="12.875" style="78" customWidth="1"/>
    <col min="15620" max="15622" width="12.625" style="78" customWidth="1"/>
    <col min="15623" max="15623" width="8" style="78" bestFit="1" customWidth="1"/>
    <col min="15624" max="15624" width="9.875" style="78" customWidth="1"/>
    <col min="15625" max="15625" width="9.25" style="78" bestFit="1" customWidth="1"/>
    <col min="15626" max="15626" width="10" style="78" bestFit="1" customWidth="1"/>
    <col min="15627" max="15627" width="9.625" style="78" bestFit="1" customWidth="1"/>
    <col min="15628" max="15628" width="16.625" style="78" customWidth="1"/>
    <col min="15629" max="15629" width="13.875" style="78" customWidth="1"/>
    <col min="15630" max="15630" width="8.125" style="78" bestFit="1" customWidth="1"/>
    <col min="15631" max="15631" width="9.625" style="78" customWidth="1"/>
    <col min="15632" max="15632" width="11" style="78" customWidth="1"/>
    <col min="15633" max="15633" width="11.125" style="78" customWidth="1"/>
    <col min="15634" max="15634" width="10.25" style="78" customWidth="1"/>
    <col min="15635" max="15635" width="11.375" style="78" customWidth="1"/>
    <col min="15636" max="15636" width="9.75" style="78" customWidth="1"/>
    <col min="15637" max="15637" width="11.75" style="78" customWidth="1"/>
    <col min="15638" max="15870" width="9.125" style="78"/>
    <col min="15871" max="15871" width="2" style="78" customWidth="1"/>
    <col min="15872" max="15872" width="7.625" style="78" customWidth="1"/>
    <col min="15873" max="15873" width="9.75" style="78" customWidth="1"/>
    <col min="15874" max="15874" width="11.625" style="78" customWidth="1"/>
    <col min="15875" max="15875" width="12.875" style="78" customWidth="1"/>
    <col min="15876" max="15878" width="12.625" style="78" customWidth="1"/>
    <col min="15879" max="15879" width="8" style="78" bestFit="1" customWidth="1"/>
    <col min="15880" max="15880" width="9.875" style="78" customWidth="1"/>
    <col min="15881" max="15881" width="9.25" style="78" bestFit="1" customWidth="1"/>
    <col min="15882" max="15882" width="10" style="78" bestFit="1" customWidth="1"/>
    <col min="15883" max="15883" width="9.625" style="78" bestFit="1" customWidth="1"/>
    <col min="15884" max="15884" width="16.625" style="78" customWidth="1"/>
    <col min="15885" max="15885" width="13.875" style="78" customWidth="1"/>
    <col min="15886" max="15886" width="8.125" style="78" bestFit="1" customWidth="1"/>
    <col min="15887" max="15887" width="9.625" style="78" customWidth="1"/>
    <col min="15888" max="15888" width="11" style="78" customWidth="1"/>
    <col min="15889" max="15889" width="11.125" style="78" customWidth="1"/>
    <col min="15890" max="15890" width="10.25" style="78" customWidth="1"/>
    <col min="15891" max="15891" width="11.375" style="78" customWidth="1"/>
    <col min="15892" max="15892" width="9.75" style="78" customWidth="1"/>
    <col min="15893" max="15893" width="11.75" style="78" customWidth="1"/>
    <col min="15894" max="16126" width="9.125" style="78"/>
    <col min="16127" max="16127" width="2" style="78" customWidth="1"/>
    <col min="16128" max="16128" width="7.625" style="78" customWidth="1"/>
    <col min="16129" max="16129" width="9.75" style="78" customWidth="1"/>
    <col min="16130" max="16130" width="11.625" style="78" customWidth="1"/>
    <col min="16131" max="16131" width="12.875" style="78" customWidth="1"/>
    <col min="16132" max="16134" width="12.625" style="78" customWidth="1"/>
    <col min="16135" max="16135" width="8" style="78" bestFit="1" customWidth="1"/>
    <col min="16136" max="16136" width="9.875" style="78" customWidth="1"/>
    <col min="16137" max="16137" width="9.25" style="78" bestFit="1" customWidth="1"/>
    <col min="16138" max="16138" width="10" style="78" bestFit="1" customWidth="1"/>
    <col min="16139" max="16139" width="9.625" style="78" bestFit="1" customWidth="1"/>
    <col min="16140" max="16140" width="16.625" style="78" customWidth="1"/>
    <col min="16141" max="16141" width="13.875" style="78" customWidth="1"/>
    <col min="16142" max="16142" width="8.125" style="78" bestFit="1" customWidth="1"/>
    <col min="16143" max="16143" width="9.625" style="78" customWidth="1"/>
    <col min="16144" max="16144" width="11" style="78" customWidth="1"/>
    <col min="16145" max="16145" width="11.125" style="78" customWidth="1"/>
    <col min="16146" max="16146" width="10.25" style="78" customWidth="1"/>
    <col min="16147" max="16147" width="11.375" style="78" customWidth="1"/>
    <col min="16148" max="16148" width="9.75" style="78" customWidth="1"/>
    <col min="16149" max="16149" width="11.75" style="78" customWidth="1"/>
    <col min="16150" max="16384" width="9.125" style="78"/>
  </cols>
  <sheetData>
    <row r="2" spans="1:16"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79"/>
    </row>
    <row r="3" spans="1:16" s="80" customFormat="1" ht="21" customHeight="1">
      <c r="A3" s="496" t="s">
        <v>367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</row>
    <row r="4" spans="1:16" s="79" customFormat="1">
      <c r="A4" s="496" t="s">
        <v>383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</row>
    <row r="5" spans="1:16" s="79" customFormat="1">
      <c r="N5" s="539" t="s">
        <v>36</v>
      </c>
      <c r="O5" s="539"/>
    </row>
    <row r="6" spans="1:16">
      <c r="B6" s="527" t="s">
        <v>129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9"/>
    </row>
    <row r="7" spans="1:16">
      <c r="B7" s="81" t="s">
        <v>382</v>
      </c>
      <c r="C7" s="81" t="s">
        <v>191</v>
      </c>
      <c r="D7" s="81" t="s">
        <v>192</v>
      </c>
      <c r="E7" s="82" t="s">
        <v>193</v>
      </c>
      <c r="F7" s="527" t="s">
        <v>368</v>
      </c>
      <c r="G7" s="528"/>
      <c r="H7" s="528"/>
      <c r="I7" s="528"/>
      <c r="J7" s="529"/>
      <c r="K7" s="530" t="s">
        <v>369</v>
      </c>
      <c r="L7" s="531"/>
      <c r="M7" s="83" t="s">
        <v>129</v>
      </c>
      <c r="N7" s="532" t="s">
        <v>10</v>
      </c>
      <c r="O7" s="533"/>
    </row>
    <row r="8" spans="1:16">
      <c r="B8" s="526"/>
      <c r="C8" s="526" t="s">
        <v>194</v>
      </c>
      <c r="D8" s="526" t="s">
        <v>24</v>
      </c>
      <c r="E8" s="526" t="s">
        <v>88</v>
      </c>
      <c r="F8" s="524" t="s">
        <v>195</v>
      </c>
      <c r="G8" s="526" t="s">
        <v>196</v>
      </c>
      <c r="H8" s="526" t="s">
        <v>197</v>
      </c>
      <c r="I8" s="526" t="s">
        <v>198</v>
      </c>
      <c r="J8" s="526" t="s">
        <v>1</v>
      </c>
      <c r="K8" s="544" t="s">
        <v>199</v>
      </c>
      <c r="L8" s="545"/>
      <c r="M8" s="84" t="s">
        <v>200</v>
      </c>
      <c r="N8" s="534"/>
      <c r="O8" s="535"/>
    </row>
    <row r="9" spans="1:16">
      <c r="B9" s="525"/>
      <c r="C9" s="538"/>
      <c r="D9" s="538"/>
      <c r="E9" s="525"/>
      <c r="F9" s="525"/>
      <c r="G9" s="525"/>
      <c r="H9" s="525"/>
      <c r="I9" s="525"/>
      <c r="J9" s="525"/>
      <c r="K9" s="87" t="s">
        <v>24</v>
      </c>
      <c r="L9" s="87" t="s">
        <v>0</v>
      </c>
      <c r="M9" s="85"/>
      <c r="N9" s="536"/>
      <c r="O9" s="537"/>
    </row>
    <row r="10" spans="1:16">
      <c r="B10" s="88"/>
      <c r="C10" s="89"/>
      <c r="D10" s="89"/>
      <c r="E10" s="90"/>
      <c r="F10" s="90"/>
      <c r="G10" s="90"/>
      <c r="H10" s="90"/>
      <c r="I10" s="90"/>
      <c r="J10" s="90"/>
      <c r="K10" s="91"/>
      <c r="L10" s="89"/>
      <c r="M10" s="90"/>
      <c r="N10" s="546"/>
      <c r="O10" s="547"/>
    </row>
    <row r="11" spans="1:16">
      <c r="B11" s="92"/>
      <c r="C11" s="93"/>
      <c r="D11" s="93"/>
      <c r="E11" s="94"/>
      <c r="F11" s="94"/>
      <c r="G11" s="94"/>
      <c r="H11" s="94"/>
      <c r="I11" s="94"/>
      <c r="J11" s="94"/>
      <c r="K11" s="93"/>
      <c r="L11" s="93"/>
      <c r="M11" s="90"/>
      <c r="N11" s="548"/>
      <c r="O11" s="549"/>
    </row>
    <row r="12" spans="1:16" s="95" customFormat="1">
      <c r="B12" s="92"/>
      <c r="C12" s="93"/>
      <c r="D12" s="93"/>
      <c r="E12" s="93"/>
      <c r="F12" s="93"/>
      <c r="G12" s="93"/>
      <c r="H12" s="94"/>
      <c r="I12" s="94"/>
      <c r="J12" s="94"/>
      <c r="K12" s="93"/>
      <c r="L12" s="93"/>
      <c r="M12" s="90"/>
      <c r="N12" s="540"/>
      <c r="O12" s="541"/>
    </row>
    <row r="13" spans="1:16" s="95" customFormat="1">
      <c r="B13" s="92"/>
      <c r="C13" s="93"/>
      <c r="D13" s="93"/>
      <c r="E13" s="93"/>
      <c r="F13" s="93"/>
      <c r="G13" s="93"/>
      <c r="H13" s="94"/>
      <c r="I13" s="94"/>
      <c r="J13" s="94"/>
      <c r="K13" s="93"/>
      <c r="L13" s="93"/>
      <c r="M13" s="90"/>
      <c r="N13" s="540"/>
      <c r="O13" s="541"/>
    </row>
    <row r="14" spans="1:16" s="95" customFormat="1">
      <c r="B14" s="92"/>
      <c r="C14" s="93"/>
      <c r="D14" s="93"/>
      <c r="E14" s="93"/>
      <c r="F14" s="93"/>
      <c r="G14" s="93"/>
      <c r="H14" s="94"/>
      <c r="I14" s="94"/>
      <c r="J14" s="94"/>
      <c r="K14" s="93"/>
      <c r="L14" s="93"/>
      <c r="M14" s="90"/>
      <c r="N14" s="540"/>
      <c r="O14" s="541"/>
    </row>
    <row r="15" spans="1:16" s="95" customFormat="1">
      <c r="B15" s="96"/>
      <c r="C15" s="93"/>
      <c r="D15" s="93"/>
      <c r="E15" s="93"/>
      <c r="F15" s="93"/>
      <c r="G15" s="93"/>
      <c r="H15" s="94"/>
      <c r="I15" s="94"/>
      <c r="J15" s="94"/>
      <c r="K15" s="93"/>
      <c r="L15" s="93"/>
      <c r="M15" s="90"/>
      <c r="N15" s="540"/>
      <c r="O15" s="541"/>
    </row>
    <row r="16" spans="1:16" s="95" customFormat="1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0"/>
      <c r="N16" s="542"/>
      <c r="O16" s="543"/>
    </row>
    <row r="17" spans="2:15"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2"/>
      <c r="O17" s="103"/>
    </row>
    <row r="18" spans="2:15">
      <c r="F18" s="104"/>
      <c r="G18" s="104"/>
      <c r="H18" s="104"/>
      <c r="I18" s="104"/>
      <c r="J18" s="104"/>
      <c r="K18" s="104"/>
      <c r="L18" s="104"/>
    </row>
    <row r="19" spans="2:15" ht="24" customHeight="1">
      <c r="F19" s="104"/>
      <c r="G19" s="105"/>
      <c r="H19" s="105"/>
      <c r="I19" s="105"/>
      <c r="J19" s="520"/>
      <c r="K19" s="520"/>
      <c r="L19" s="520"/>
      <c r="M19" s="520"/>
      <c r="N19" s="520"/>
      <c r="O19" s="520"/>
    </row>
    <row r="20" spans="2:15" ht="21.75" customHeight="1">
      <c r="F20" s="104"/>
      <c r="G20" s="105"/>
      <c r="H20" s="105"/>
      <c r="I20" s="105"/>
      <c r="J20" s="105"/>
      <c r="K20" s="523"/>
      <c r="L20" s="523"/>
      <c r="M20" s="523"/>
      <c r="N20" s="523"/>
      <c r="O20" s="523"/>
    </row>
    <row r="21" spans="2:15" ht="21.75" customHeight="1">
      <c r="G21" s="106"/>
      <c r="H21" s="106"/>
      <c r="I21" s="106"/>
      <c r="J21" s="106"/>
      <c r="K21" s="523"/>
      <c r="L21" s="523"/>
      <c r="M21" s="523"/>
      <c r="N21" s="523"/>
      <c r="O21" s="523"/>
    </row>
  </sheetData>
  <mergeCells count="28">
    <mergeCell ref="J19:O19"/>
    <mergeCell ref="K20:O20"/>
    <mergeCell ref="K21:O21"/>
    <mergeCell ref="A3:O3"/>
    <mergeCell ref="N5:O5"/>
    <mergeCell ref="N13:O13"/>
    <mergeCell ref="N14:O14"/>
    <mergeCell ref="N15:O15"/>
    <mergeCell ref="N16:O16"/>
    <mergeCell ref="J8:J9"/>
    <mergeCell ref="K8:L8"/>
    <mergeCell ref="N10:O10"/>
    <mergeCell ref="N11:O11"/>
    <mergeCell ref="N12:O12"/>
    <mergeCell ref="D8:D9"/>
    <mergeCell ref="E8:E9"/>
    <mergeCell ref="F8:F9"/>
    <mergeCell ref="G8:G9"/>
    <mergeCell ref="H8:H9"/>
    <mergeCell ref="I8:I9"/>
    <mergeCell ref="B2:O2"/>
    <mergeCell ref="A4:O4"/>
    <mergeCell ref="B6:O6"/>
    <mergeCell ref="F7:J7"/>
    <mergeCell ref="K7:L7"/>
    <mergeCell ref="N7:O9"/>
    <mergeCell ref="B8:B9"/>
    <mergeCell ref="C8:C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F6DC-0C60-4016-89A3-AE1111B2EDB3}">
  <dimension ref="A1:Q15"/>
  <sheetViews>
    <sheetView workbookViewId="0">
      <selection activeCell="K20" sqref="K20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377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381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339</v>
      </c>
    </row>
    <row r="7" spans="1:17" ht="18.75" customHeight="1">
      <c r="A7" s="25"/>
      <c r="B7" s="229"/>
      <c r="C7" s="551" t="s">
        <v>340</v>
      </c>
      <c r="D7" s="551"/>
      <c r="E7" s="551"/>
      <c r="F7" s="551"/>
      <c r="G7" s="551"/>
      <c r="H7" s="230"/>
      <c r="J7" s="25"/>
      <c r="K7" s="550" t="s">
        <v>343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175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  <c r="J10" s="178"/>
      <c r="K10" s="270"/>
      <c r="L10" s="270"/>
      <c r="M10" s="270"/>
      <c r="N10" s="270"/>
      <c r="O10" s="270"/>
      <c r="P10" s="270"/>
      <c r="Q10" s="270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70"/>
      <c r="N11" s="270"/>
      <c r="O11" s="56"/>
      <c r="P11" s="270"/>
      <c r="Q11" s="56"/>
    </row>
    <row r="12" spans="1:17">
      <c r="A12" s="178"/>
      <c r="B12" s="57"/>
      <c r="C12" s="57"/>
      <c r="D12" s="57"/>
      <c r="E12" s="57"/>
      <c r="F12" s="57"/>
      <c r="G12" s="57"/>
      <c r="H12" s="57"/>
      <c r="J12" s="178"/>
      <c r="K12" s="56"/>
      <c r="L12" s="56"/>
      <c r="M12" s="270"/>
      <c r="N12" s="270"/>
      <c r="O12" s="56"/>
      <c r="P12" s="270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70"/>
      <c r="O13" s="56"/>
      <c r="P13" s="270"/>
      <c r="Q13" s="56"/>
    </row>
    <row r="14" spans="1:17">
      <c r="A14" s="62"/>
      <c r="B14" s="33"/>
      <c r="C14" s="33"/>
      <c r="D14" s="33"/>
      <c r="E14" s="33"/>
      <c r="F14" s="33"/>
      <c r="G14" s="33"/>
      <c r="H14" s="266"/>
      <c r="J14" s="257"/>
      <c r="K14" s="257"/>
      <c r="L14" s="257"/>
      <c r="M14" s="257"/>
      <c r="N14" s="257"/>
      <c r="O14" s="257"/>
      <c r="P14" s="257"/>
      <c r="Q14" s="25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45"/>
      <c r="L15" s="245"/>
      <c r="M15" s="245"/>
      <c r="N15" s="245"/>
      <c r="O15" s="245"/>
      <c r="P15" s="245"/>
      <c r="Q15" s="245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60D8-D811-4F62-BD36-553E73EF3375}">
  <dimension ref="A1:Q15"/>
  <sheetViews>
    <sheetView workbookViewId="0">
      <selection sqref="A1:Q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58" t="s">
        <v>378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</row>
    <row r="4" spans="1:17" s="23" customFormat="1" ht="21" customHeight="1">
      <c r="A4" s="559" t="s">
        <v>384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2" t="s">
        <v>341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29"/>
      <c r="C7" s="551" t="s">
        <v>342</v>
      </c>
      <c r="D7" s="551"/>
      <c r="E7" s="551"/>
      <c r="F7" s="551"/>
      <c r="G7" s="551"/>
      <c r="H7" s="230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</row>
    <row r="10" spans="1:17">
      <c r="A10" s="178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78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66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854-2CB0-4B0A-B860-9D6A293A9E69}">
  <dimension ref="A1:Q21"/>
  <sheetViews>
    <sheetView topLeftCell="A7" workbookViewId="0">
      <selection activeCell="B19" sqref="B19:H19"/>
    </sheetView>
  </sheetViews>
  <sheetFormatPr defaultRowHeight="21"/>
  <cols>
    <col min="1" max="1" width="8.75" customWidth="1"/>
    <col min="2" max="2" width="9.875" customWidth="1"/>
    <col min="3" max="3" width="11.25" customWidth="1"/>
    <col min="4" max="4" width="11.125" customWidth="1"/>
    <col min="5" max="5" width="12.375" customWidth="1"/>
    <col min="6" max="7" width="12.875" customWidth="1"/>
    <col min="8" max="8" width="13.375" customWidth="1"/>
    <col min="9" max="9" width="3.875" customWidth="1"/>
    <col min="10" max="10" width="10.75" customWidth="1"/>
    <col min="11" max="11" width="10.125" customWidth="1"/>
    <col min="12" max="12" width="11.75" customWidth="1"/>
    <col min="13" max="13" width="10.75" customWidth="1"/>
    <col min="14" max="14" width="10.625" customWidth="1"/>
    <col min="15" max="15" width="12.625" customWidth="1"/>
    <col min="16" max="16" width="9.125"/>
    <col min="17" max="17" width="13.25" customWidth="1"/>
  </cols>
  <sheetData>
    <row r="1" spans="1:17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>
      <c r="A3" s="558" t="s">
        <v>378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</row>
    <row r="4" spans="1:17">
      <c r="A4" s="559" t="s">
        <v>451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</row>
    <row r="5" spans="1:17">
      <c r="A5" s="23"/>
      <c r="B5" s="24"/>
      <c r="C5" s="24"/>
      <c r="D5" s="24"/>
      <c r="E5" s="16"/>
      <c r="F5" s="23"/>
      <c r="G5" s="16"/>
      <c r="H5" s="16"/>
      <c r="I5" s="16"/>
      <c r="J5" s="16"/>
      <c r="K5" s="22"/>
      <c r="L5" s="22"/>
      <c r="M5" s="22"/>
      <c r="N5" s="22"/>
      <c r="O5" s="22"/>
      <c r="P5" s="23"/>
      <c r="Q5" s="23"/>
    </row>
    <row r="6" spans="1:17">
      <c r="A6" s="23"/>
      <c r="B6" s="24"/>
      <c r="C6" s="24"/>
      <c r="D6" s="24"/>
      <c r="E6" s="23"/>
      <c r="F6" s="23"/>
      <c r="G6" s="16"/>
      <c r="H6" s="172" t="s">
        <v>341</v>
      </c>
      <c r="I6" s="16"/>
      <c r="J6" s="16"/>
      <c r="K6" s="22"/>
      <c r="L6" s="22"/>
      <c r="M6" s="22"/>
      <c r="N6" s="22"/>
      <c r="O6" s="22"/>
      <c r="P6" s="23"/>
      <c r="Q6" s="23"/>
    </row>
    <row r="7" spans="1:17">
      <c r="A7" s="25"/>
      <c r="B7" s="229"/>
      <c r="C7" s="551" t="s">
        <v>450</v>
      </c>
      <c r="D7" s="551"/>
      <c r="E7" s="551"/>
      <c r="F7" s="551"/>
      <c r="G7" s="551"/>
      <c r="H7" s="230"/>
      <c r="I7" s="26"/>
      <c r="J7" s="26"/>
      <c r="K7" s="26"/>
      <c r="L7" s="26"/>
      <c r="M7" s="26"/>
      <c r="N7" s="26"/>
      <c r="O7" s="26"/>
      <c r="P7" s="26"/>
      <c r="Q7" s="26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I8" s="26"/>
      <c r="J8" s="26"/>
      <c r="K8" s="26"/>
      <c r="L8" s="26"/>
      <c r="M8" s="26"/>
      <c r="N8" s="26"/>
      <c r="O8" s="26"/>
      <c r="P8" s="26"/>
      <c r="Q8" s="26"/>
    </row>
    <row r="9" spans="1:17">
      <c r="A9" s="175"/>
      <c r="B9" s="173" t="s">
        <v>24</v>
      </c>
      <c r="C9" s="63" t="s">
        <v>24</v>
      </c>
      <c r="D9" s="63" t="s">
        <v>27</v>
      </c>
      <c r="E9" s="63" t="s">
        <v>452</v>
      </c>
      <c r="F9" s="63" t="s">
        <v>453</v>
      </c>
      <c r="G9" s="63" t="s">
        <v>31</v>
      </c>
      <c r="H9" s="174" t="s">
        <v>0</v>
      </c>
      <c r="I9" s="26"/>
      <c r="J9" s="26"/>
      <c r="K9" s="26"/>
      <c r="L9" s="26"/>
      <c r="M9" s="26"/>
      <c r="N9" s="26"/>
      <c r="O9" s="26"/>
      <c r="P9" s="26"/>
      <c r="Q9" s="26"/>
    </row>
    <row r="10" spans="1:17">
      <c r="A10" s="234" t="s">
        <v>387</v>
      </c>
      <c r="B10" s="396" t="s">
        <v>396</v>
      </c>
      <c r="C10" s="396" t="s">
        <v>396</v>
      </c>
      <c r="D10" s="396" t="s">
        <v>396</v>
      </c>
      <c r="E10" s="396" t="s">
        <v>396</v>
      </c>
      <c r="F10" s="396" t="s">
        <v>396</v>
      </c>
      <c r="G10" s="396" t="s">
        <v>396</v>
      </c>
      <c r="H10" s="396" t="s">
        <v>396</v>
      </c>
      <c r="J10" s="26"/>
      <c r="K10" s="26"/>
      <c r="L10" s="26"/>
      <c r="M10" s="26"/>
      <c r="N10" s="26"/>
      <c r="O10" s="26"/>
      <c r="P10" s="26"/>
      <c r="Q10" s="26"/>
    </row>
    <row r="11" spans="1:17">
      <c r="A11" s="176" t="s">
        <v>388</v>
      </c>
      <c r="B11" s="378" t="s">
        <v>396</v>
      </c>
      <c r="C11" s="378" t="s">
        <v>396</v>
      </c>
      <c r="D11" s="378" t="s">
        <v>396</v>
      </c>
      <c r="E11" s="378" t="s">
        <v>396</v>
      </c>
      <c r="F11" s="378" t="s">
        <v>396</v>
      </c>
      <c r="G11" s="378" t="s">
        <v>396</v>
      </c>
      <c r="H11" s="378" t="s">
        <v>396</v>
      </c>
      <c r="J11" s="26"/>
      <c r="K11" s="26"/>
      <c r="L11" s="26"/>
      <c r="M11" s="26"/>
      <c r="N11" s="26"/>
      <c r="O11" s="26"/>
      <c r="P11" s="26"/>
      <c r="Q11" s="26"/>
    </row>
    <row r="12" spans="1:17">
      <c r="A12" s="176" t="s">
        <v>389</v>
      </c>
      <c r="B12" s="397" t="s">
        <v>396</v>
      </c>
      <c r="C12" s="398" t="s">
        <v>396</v>
      </c>
      <c r="D12" s="398" t="s">
        <v>396</v>
      </c>
      <c r="E12" s="398" t="s">
        <v>396</v>
      </c>
      <c r="F12" s="398" t="s">
        <v>396</v>
      </c>
      <c r="G12" s="398" t="s">
        <v>396</v>
      </c>
      <c r="H12" s="398" t="s">
        <v>396</v>
      </c>
      <c r="J12" s="26"/>
      <c r="K12" s="26"/>
      <c r="L12" s="26"/>
      <c r="M12" s="26"/>
      <c r="N12" s="26"/>
      <c r="O12" s="26"/>
      <c r="P12" s="26"/>
      <c r="Q12" s="26"/>
    </row>
    <row r="13" spans="1:17">
      <c r="A13" s="176" t="s">
        <v>390</v>
      </c>
      <c r="B13" s="378" t="s">
        <v>396</v>
      </c>
      <c r="C13" s="378" t="s">
        <v>396</v>
      </c>
      <c r="D13" s="378" t="s">
        <v>396</v>
      </c>
      <c r="E13" s="378" t="s">
        <v>396</v>
      </c>
      <c r="F13" s="378" t="s">
        <v>396</v>
      </c>
      <c r="G13" s="378" t="s">
        <v>396</v>
      </c>
      <c r="H13" s="378" t="s">
        <v>396</v>
      </c>
      <c r="J13" s="26"/>
      <c r="K13" s="26"/>
      <c r="L13" s="26"/>
      <c r="M13" s="26"/>
      <c r="N13" s="26"/>
      <c r="O13" s="26"/>
      <c r="P13" s="26"/>
      <c r="Q13" s="26"/>
    </row>
    <row r="14" spans="1:17">
      <c r="A14" s="176" t="s">
        <v>391</v>
      </c>
      <c r="B14" s="378" t="s">
        <v>396</v>
      </c>
      <c r="C14" s="378" t="s">
        <v>396</v>
      </c>
      <c r="D14" s="378" t="s">
        <v>396</v>
      </c>
      <c r="E14" s="378" t="s">
        <v>396</v>
      </c>
      <c r="F14" s="378" t="s">
        <v>396</v>
      </c>
      <c r="G14" s="378" t="s">
        <v>396</v>
      </c>
      <c r="H14" s="378" t="s">
        <v>396</v>
      </c>
      <c r="J14" s="26"/>
      <c r="K14" s="26"/>
      <c r="L14" s="26"/>
      <c r="M14" s="26"/>
      <c r="N14" s="26"/>
      <c r="O14" s="26"/>
      <c r="P14" s="26"/>
      <c r="Q14" s="26"/>
    </row>
    <row r="15" spans="1:17">
      <c r="A15" s="176" t="s">
        <v>392</v>
      </c>
      <c r="B15" s="378" t="s">
        <v>396</v>
      </c>
      <c r="C15" s="378" t="s">
        <v>396</v>
      </c>
      <c r="D15" s="378" t="s">
        <v>396</v>
      </c>
      <c r="E15" s="378" t="s">
        <v>396</v>
      </c>
      <c r="F15" s="378" t="s">
        <v>396</v>
      </c>
      <c r="G15" s="378" t="s">
        <v>396</v>
      </c>
      <c r="H15" s="378" t="s">
        <v>396</v>
      </c>
      <c r="J15" s="26"/>
      <c r="K15" s="26"/>
      <c r="L15" s="26"/>
      <c r="M15" s="26"/>
      <c r="N15" s="26"/>
      <c r="O15" s="26"/>
      <c r="P15" s="26"/>
      <c r="Q15" s="26"/>
    </row>
    <row r="16" spans="1:17">
      <c r="A16" s="176" t="s">
        <v>393</v>
      </c>
      <c r="B16" s="378" t="s">
        <v>396</v>
      </c>
      <c r="C16" s="378" t="s">
        <v>396</v>
      </c>
      <c r="D16" s="378" t="s">
        <v>396</v>
      </c>
      <c r="E16" s="378" t="s">
        <v>396</v>
      </c>
      <c r="F16" s="378" t="s">
        <v>396</v>
      </c>
      <c r="G16" s="378" t="s">
        <v>396</v>
      </c>
      <c r="H16" s="378" t="s">
        <v>396</v>
      </c>
      <c r="J16" s="26"/>
      <c r="K16" s="26"/>
      <c r="L16" s="26"/>
      <c r="M16" s="26"/>
      <c r="N16" s="26"/>
      <c r="O16" s="26"/>
      <c r="P16" s="26"/>
      <c r="Q16" s="26"/>
    </row>
    <row r="17" spans="1:17">
      <c r="A17" s="176" t="s">
        <v>394</v>
      </c>
      <c r="B17" s="378">
        <v>1</v>
      </c>
      <c r="C17" s="378">
        <v>1</v>
      </c>
      <c r="D17" s="378">
        <v>1000</v>
      </c>
      <c r="E17" s="388">
        <v>1000</v>
      </c>
      <c r="F17" s="383">
        <v>1</v>
      </c>
      <c r="G17" s="389">
        <f>E17/1000000</f>
        <v>1E-3</v>
      </c>
      <c r="H17" s="378">
        <v>1</v>
      </c>
      <c r="J17" s="26"/>
      <c r="K17" s="26"/>
      <c r="L17" s="26"/>
      <c r="M17" s="26"/>
      <c r="N17" s="26"/>
      <c r="O17" s="26"/>
      <c r="P17" s="26"/>
      <c r="Q17" s="26"/>
    </row>
    <row r="18" spans="1:17">
      <c r="A18" s="62"/>
      <c r="B18" s="86"/>
      <c r="C18" s="86"/>
      <c r="D18" s="86"/>
      <c r="E18" s="390"/>
      <c r="F18" s="86"/>
      <c r="G18" s="391"/>
      <c r="H18" s="379"/>
      <c r="J18" s="26"/>
      <c r="K18" s="26"/>
      <c r="L18" s="26"/>
      <c r="M18" s="26"/>
      <c r="N18" s="26"/>
      <c r="O18" s="26"/>
      <c r="P18" s="26"/>
      <c r="Q18" s="26"/>
    </row>
    <row r="19" spans="1:17">
      <c r="A19" s="71" t="s">
        <v>1</v>
      </c>
      <c r="B19" s="380">
        <f>SUM(B10:B18)</f>
        <v>1</v>
      </c>
      <c r="C19" s="380">
        <f>SUM(C12:C18)</f>
        <v>1</v>
      </c>
      <c r="D19" s="380">
        <f>AVERAGE(D10:D18)</f>
        <v>1000</v>
      </c>
      <c r="E19" s="392">
        <f>SUM(E10:E18)</f>
        <v>1000</v>
      </c>
      <c r="F19" s="87">
        <f>AVERAGE(F10:F18)</f>
        <v>1</v>
      </c>
      <c r="G19" s="393">
        <f>SUM(G10:G18)</f>
        <v>1E-3</v>
      </c>
      <c r="H19" s="380">
        <f>SUM(H10:H18)</f>
        <v>1</v>
      </c>
      <c r="J19" s="23"/>
      <c r="K19" s="23"/>
      <c r="L19" s="23"/>
      <c r="M19" s="23"/>
      <c r="N19" s="23"/>
      <c r="O19" s="23"/>
      <c r="P19" s="23"/>
      <c r="Q19" s="23"/>
    </row>
    <row r="20" spans="1:17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topLeftCell="A3" workbookViewId="0">
      <selection activeCell="G12" sqref="G12"/>
    </sheetView>
  </sheetViews>
  <sheetFormatPr defaultRowHeight="18"/>
  <cols>
    <col min="1" max="1" width="18.875" style="78" customWidth="1"/>
    <col min="2" max="2" width="15.125" style="78" customWidth="1"/>
    <col min="3" max="3" width="14.25" style="78" customWidth="1"/>
    <col min="4" max="4" width="14.125" style="78" customWidth="1"/>
    <col min="5" max="5" width="14.75" style="78" customWidth="1"/>
    <col min="6" max="6" width="13.75" style="78" customWidth="1"/>
    <col min="7" max="7" width="16.25" style="78" customWidth="1"/>
    <col min="8" max="8" width="12.25" style="78" customWidth="1"/>
    <col min="9" max="9" width="13.625" style="78" customWidth="1"/>
    <col min="10" max="16384" width="9" style="78"/>
  </cols>
  <sheetData>
    <row r="1" spans="1:10" ht="21">
      <c r="A1" s="560" t="s">
        <v>379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ht="21">
      <c r="A2" s="560" t="s">
        <v>443</v>
      </c>
      <c r="B2" s="560"/>
      <c r="C2" s="560"/>
      <c r="D2" s="560"/>
      <c r="E2" s="560"/>
      <c r="F2" s="560"/>
      <c r="G2" s="560"/>
      <c r="H2" s="560"/>
      <c r="I2" s="560"/>
      <c r="J2" s="560"/>
    </row>
    <row r="3" spans="1:10" ht="21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21">
      <c r="A4" s="561" t="s">
        <v>62</v>
      </c>
      <c r="B4" s="561"/>
      <c r="C4" s="561"/>
      <c r="D4" s="561"/>
      <c r="E4" s="561"/>
      <c r="F4" s="561"/>
      <c r="G4" s="561"/>
      <c r="H4" s="561"/>
      <c r="I4" s="561"/>
      <c r="J4" s="561"/>
    </row>
    <row r="5" spans="1:10" ht="21">
      <c r="A5" s="109"/>
      <c r="B5" s="109"/>
      <c r="C5" s="109"/>
      <c r="D5" s="109"/>
      <c r="E5" s="109"/>
      <c r="F5" s="109"/>
      <c r="G5" s="109"/>
      <c r="H5" s="109"/>
      <c r="I5" s="172" t="s">
        <v>344</v>
      </c>
      <c r="J5" s="109"/>
    </row>
    <row r="6" spans="1:10" ht="21">
      <c r="A6" s="562" t="s">
        <v>382</v>
      </c>
      <c r="B6" s="564" t="s">
        <v>63</v>
      </c>
      <c r="C6" s="565"/>
      <c r="D6" s="564" t="s">
        <v>64</v>
      </c>
      <c r="E6" s="565"/>
      <c r="F6" s="564" t="s">
        <v>65</v>
      </c>
      <c r="G6" s="565"/>
      <c r="H6" s="564" t="s">
        <v>66</v>
      </c>
      <c r="I6" s="565"/>
    </row>
    <row r="7" spans="1:10" ht="21">
      <c r="A7" s="563"/>
      <c r="B7" s="170" t="s">
        <v>67</v>
      </c>
      <c r="C7" s="171" t="s">
        <v>68</v>
      </c>
      <c r="D7" s="170" t="s">
        <v>67</v>
      </c>
      <c r="E7" s="171" t="s">
        <v>68</v>
      </c>
      <c r="F7" s="170" t="s">
        <v>67</v>
      </c>
      <c r="G7" s="171" t="s">
        <v>68</v>
      </c>
      <c r="H7" s="169" t="s">
        <v>67</v>
      </c>
      <c r="I7" s="171" t="s">
        <v>68</v>
      </c>
    </row>
    <row r="8" spans="1:10" ht="21">
      <c r="A8" s="336" t="s">
        <v>387</v>
      </c>
      <c r="B8" s="298"/>
      <c r="C8" s="298"/>
      <c r="D8" s="298">
        <v>1</v>
      </c>
      <c r="E8" s="298">
        <v>10</v>
      </c>
      <c r="F8" s="299"/>
      <c r="G8" s="298"/>
      <c r="H8" s="300">
        <v>2</v>
      </c>
      <c r="I8" s="300">
        <v>31</v>
      </c>
    </row>
    <row r="9" spans="1:10" ht="21">
      <c r="A9" s="336" t="s">
        <v>388</v>
      </c>
      <c r="B9" s="301"/>
      <c r="C9" s="301"/>
      <c r="D9" s="301"/>
      <c r="E9" s="302"/>
      <c r="F9" s="301"/>
      <c r="G9" s="301"/>
      <c r="H9" s="303"/>
      <c r="I9" s="303"/>
    </row>
    <row r="10" spans="1:10" ht="21">
      <c r="A10" s="336" t="s">
        <v>389</v>
      </c>
      <c r="B10" s="303">
        <v>1</v>
      </c>
      <c r="C10" s="303">
        <v>10</v>
      </c>
      <c r="D10" s="303">
        <v>1</v>
      </c>
      <c r="E10" s="304">
        <v>10</v>
      </c>
      <c r="F10" s="303"/>
      <c r="G10" s="303"/>
      <c r="H10" s="303">
        <v>1</v>
      </c>
      <c r="I10" s="303">
        <v>7</v>
      </c>
    </row>
    <row r="11" spans="1:10" ht="21">
      <c r="A11" s="336" t="s">
        <v>390</v>
      </c>
      <c r="B11" s="303"/>
      <c r="C11" s="303"/>
      <c r="D11" s="303"/>
      <c r="E11" s="304"/>
      <c r="F11" s="303"/>
      <c r="G11" s="303"/>
      <c r="H11" s="303"/>
      <c r="I11" s="303"/>
    </row>
    <row r="12" spans="1:10" ht="21">
      <c r="A12" s="336" t="s">
        <v>391</v>
      </c>
      <c r="B12" s="303"/>
      <c r="C12" s="303"/>
      <c r="D12" s="303">
        <v>1</v>
      </c>
      <c r="E12" s="304">
        <v>22</v>
      </c>
      <c r="F12" s="303"/>
      <c r="G12" s="303"/>
      <c r="H12" s="303">
        <v>1</v>
      </c>
      <c r="I12" s="303">
        <v>7</v>
      </c>
    </row>
    <row r="13" spans="1:10" ht="21">
      <c r="A13" s="336" t="s">
        <v>392</v>
      </c>
      <c r="B13" s="303"/>
      <c r="C13" s="303"/>
      <c r="D13" s="303">
        <v>1</v>
      </c>
      <c r="E13" s="304">
        <v>10</v>
      </c>
      <c r="F13" s="303"/>
      <c r="G13" s="303"/>
      <c r="H13" s="303">
        <v>1</v>
      </c>
      <c r="I13" s="303">
        <v>7</v>
      </c>
    </row>
    <row r="14" spans="1:10" ht="21">
      <c r="A14" s="336" t="s">
        <v>393</v>
      </c>
      <c r="B14" s="303"/>
      <c r="C14" s="303"/>
      <c r="D14" s="303"/>
      <c r="E14" s="304"/>
      <c r="F14" s="303"/>
      <c r="G14" s="303"/>
      <c r="H14" s="303">
        <v>2</v>
      </c>
      <c r="I14" s="303">
        <v>36</v>
      </c>
    </row>
    <row r="15" spans="1:10" ht="21">
      <c r="A15" s="336" t="s">
        <v>394</v>
      </c>
      <c r="B15" s="303"/>
      <c r="C15" s="303"/>
      <c r="D15" s="303"/>
      <c r="E15" s="304"/>
      <c r="F15" s="303"/>
      <c r="G15" s="303"/>
      <c r="H15" s="303">
        <v>1</v>
      </c>
      <c r="I15" s="303">
        <v>14</v>
      </c>
    </row>
    <row r="16" spans="1:10" ht="21.6" thickBot="1">
      <c r="A16" s="351"/>
      <c r="B16" s="352"/>
      <c r="C16" s="352"/>
      <c r="D16" s="352"/>
      <c r="E16" s="353"/>
      <c r="F16" s="352"/>
      <c r="G16" s="352"/>
      <c r="H16" s="352"/>
      <c r="I16" s="352"/>
    </row>
    <row r="17" spans="1:9" ht="21.6" thickBot="1">
      <c r="A17" s="354" t="s">
        <v>1</v>
      </c>
      <c r="B17" s="355">
        <f>SUM(B10:B16)</f>
        <v>1</v>
      </c>
      <c r="C17" s="355">
        <f t="shared" ref="C17:I17" si="0">SUM(C10:C16)</f>
        <v>10</v>
      </c>
      <c r="D17" s="355">
        <f t="shared" si="0"/>
        <v>3</v>
      </c>
      <c r="E17" s="355">
        <f t="shared" si="0"/>
        <v>42</v>
      </c>
      <c r="F17" s="355">
        <f t="shared" si="0"/>
        <v>0</v>
      </c>
      <c r="G17" s="355">
        <f t="shared" si="0"/>
        <v>0</v>
      </c>
      <c r="H17" s="355">
        <f t="shared" si="0"/>
        <v>6</v>
      </c>
      <c r="I17" s="355">
        <f t="shared" si="0"/>
        <v>71</v>
      </c>
    </row>
  </sheetData>
  <mergeCells count="8">
    <mergeCell ref="A1:J1"/>
    <mergeCell ref="A2:J2"/>
    <mergeCell ref="A4:J4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4294967293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workbookViewId="0">
      <selection activeCell="A7" sqref="A7:I8"/>
    </sheetView>
  </sheetViews>
  <sheetFormatPr defaultRowHeight="18"/>
  <cols>
    <col min="1" max="1" width="4.125" style="78" customWidth="1"/>
    <col min="2" max="2" width="29.25" style="78" customWidth="1"/>
    <col min="3" max="3" width="33" style="78" customWidth="1"/>
    <col min="4" max="4" width="26" style="78" customWidth="1"/>
    <col min="5" max="5" width="15.25" style="78" customWidth="1"/>
    <col min="6" max="6" width="16.625" style="78" customWidth="1"/>
    <col min="7" max="7" width="16.75" style="78" customWidth="1"/>
    <col min="8" max="8" width="28.375" style="78" customWidth="1"/>
    <col min="9" max="9" width="25.625" style="78" customWidth="1"/>
    <col min="10" max="10" width="17.125" style="78" customWidth="1"/>
    <col min="11" max="11" width="17.625" style="78" customWidth="1"/>
    <col min="12" max="16384" width="9" style="78"/>
  </cols>
  <sheetData>
    <row r="1" spans="1:11" ht="21">
      <c r="A1" s="460" t="s">
        <v>380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ht="21">
      <c r="A2" s="460" t="s">
        <v>63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" ht="21">
      <c r="A3" s="460" t="s">
        <v>345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21.6" thickBot="1">
      <c r="A4" s="112"/>
      <c r="B4" s="112"/>
      <c r="C4" s="112"/>
      <c r="D4" s="112"/>
      <c r="E4" s="112"/>
      <c r="F4" s="112"/>
      <c r="G4" s="112"/>
      <c r="H4" s="112"/>
      <c r="I4" s="172" t="s">
        <v>347</v>
      </c>
      <c r="J4" s="112"/>
      <c r="K4" s="112"/>
    </row>
    <row r="5" spans="1:11" ht="21.75" customHeight="1">
      <c r="A5" s="566" t="s">
        <v>69</v>
      </c>
      <c r="B5" s="566" t="s">
        <v>70</v>
      </c>
      <c r="C5" s="566" t="s">
        <v>76</v>
      </c>
      <c r="D5" s="566" t="s">
        <v>71</v>
      </c>
      <c r="E5" s="284" t="s">
        <v>77</v>
      </c>
      <c r="F5" s="566" t="s">
        <v>72</v>
      </c>
      <c r="G5" s="566" t="s">
        <v>73</v>
      </c>
      <c r="H5" s="566" t="s">
        <v>74</v>
      </c>
      <c r="I5" s="566" t="s">
        <v>75</v>
      </c>
    </row>
    <row r="6" spans="1:11" ht="24" customHeight="1" thickBot="1">
      <c r="A6" s="567"/>
      <c r="B6" s="567"/>
      <c r="C6" s="567"/>
      <c r="D6" s="567"/>
      <c r="E6" s="285" t="s">
        <v>78</v>
      </c>
      <c r="F6" s="567"/>
      <c r="G6" s="567"/>
      <c r="H6" s="567"/>
      <c r="I6" s="567"/>
    </row>
    <row r="7" spans="1:11">
      <c r="A7" s="568">
        <v>1</v>
      </c>
      <c r="B7" s="570" t="s">
        <v>395</v>
      </c>
      <c r="C7" s="572" t="s">
        <v>419</v>
      </c>
      <c r="D7" s="572" t="s">
        <v>442</v>
      </c>
      <c r="E7" s="572"/>
      <c r="F7" s="572">
        <v>10</v>
      </c>
      <c r="G7" s="574" t="s">
        <v>396</v>
      </c>
      <c r="H7" s="576" t="s">
        <v>397</v>
      </c>
      <c r="I7" s="576" t="s">
        <v>398</v>
      </c>
    </row>
    <row r="8" spans="1:11" ht="21.6" customHeight="1" thickBot="1">
      <c r="A8" s="569"/>
      <c r="B8" s="571"/>
      <c r="C8" s="573"/>
      <c r="D8" s="573"/>
      <c r="E8" s="573"/>
      <c r="F8" s="573"/>
      <c r="G8" s="575"/>
      <c r="H8" s="577"/>
      <c r="I8" s="577"/>
    </row>
    <row r="9" spans="1:11">
      <c r="A9" s="576">
        <v>2</v>
      </c>
      <c r="B9" s="578"/>
      <c r="C9" s="289"/>
      <c r="D9" s="286"/>
      <c r="E9" s="580"/>
      <c r="F9" s="576"/>
      <c r="G9" s="576"/>
      <c r="H9" s="578"/>
      <c r="I9" s="578"/>
    </row>
    <row r="10" spans="1:11" ht="18.600000000000001" thickBot="1">
      <c r="A10" s="577"/>
      <c r="B10" s="579"/>
      <c r="C10" s="288"/>
      <c r="D10" s="288"/>
      <c r="E10" s="581"/>
      <c r="F10" s="577"/>
      <c r="G10" s="577"/>
      <c r="H10" s="579"/>
      <c r="I10" s="579"/>
    </row>
    <row r="11" spans="1:11">
      <c r="A11" s="576">
        <v>3</v>
      </c>
      <c r="B11" s="578"/>
      <c r="C11" s="286"/>
      <c r="D11" s="286"/>
      <c r="E11" s="580"/>
      <c r="F11" s="576"/>
      <c r="G11" s="576"/>
      <c r="H11" s="578"/>
      <c r="I11" s="578"/>
    </row>
    <row r="12" spans="1:11" ht="18.600000000000001" thickBot="1">
      <c r="A12" s="577"/>
      <c r="B12" s="579"/>
      <c r="C12" s="288"/>
      <c r="D12" s="288"/>
      <c r="E12" s="581"/>
      <c r="F12" s="577"/>
      <c r="G12" s="577"/>
      <c r="H12" s="579"/>
      <c r="I12" s="579"/>
    </row>
    <row r="13" spans="1:11">
      <c r="A13" s="576">
        <v>4</v>
      </c>
      <c r="B13" s="578"/>
      <c r="C13" s="578"/>
      <c r="D13" s="286"/>
      <c r="E13" s="580"/>
      <c r="F13" s="576"/>
      <c r="G13" s="576"/>
      <c r="H13" s="578"/>
      <c r="I13" s="582"/>
    </row>
    <row r="14" spans="1:11" ht="18.600000000000001" thickBot="1">
      <c r="A14" s="577"/>
      <c r="B14" s="579"/>
      <c r="C14" s="579"/>
      <c r="D14" s="288"/>
      <c r="E14" s="581"/>
      <c r="F14" s="577"/>
      <c r="G14" s="577"/>
      <c r="H14" s="579"/>
      <c r="I14" s="583"/>
    </row>
    <row r="15" spans="1:11">
      <c r="A15" s="576">
        <v>5</v>
      </c>
      <c r="B15" s="578"/>
      <c r="C15" s="286"/>
      <c r="D15" s="286"/>
      <c r="E15" s="580"/>
      <c r="F15" s="576"/>
      <c r="G15" s="576"/>
      <c r="H15" s="578"/>
      <c r="I15" s="578"/>
    </row>
    <row r="16" spans="1:11" ht="18.600000000000001" thickBot="1">
      <c r="A16" s="577"/>
      <c r="B16" s="579"/>
      <c r="C16" s="288"/>
      <c r="D16" s="288"/>
      <c r="E16" s="581"/>
      <c r="F16" s="577"/>
      <c r="G16" s="577"/>
      <c r="H16" s="579"/>
      <c r="I16" s="579"/>
    </row>
    <row r="17" spans="1:9" ht="42.75" customHeight="1">
      <c r="A17" s="576">
        <v>6</v>
      </c>
      <c r="B17" s="578"/>
      <c r="C17" s="578"/>
      <c r="D17" s="584"/>
      <c r="E17" s="580"/>
      <c r="F17" s="576"/>
      <c r="G17" s="576"/>
      <c r="H17" s="286"/>
      <c r="I17" s="578"/>
    </row>
    <row r="18" spans="1:9" ht="8.25" customHeight="1" thickBot="1">
      <c r="A18" s="577"/>
      <c r="B18" s="579"/>
      <c r="C18" s="579"/>
      <c r="D18" s="585"/>
      <c r="E18" s="581"/>
      <c r="F18" s="577"/>
      <c r="G18" s="577"/>
      <c r="H18" s="288"/>
      <c r="I18" s="579"/>
    </row>
    <row r="19" spans="1:9" ht="18.600000000000001" thickBot="1">
      <c r="A19" s="290">
        <v>7</v>
      </c>
      <c r="B19" s="291"/>
      <c r="C19" s="291"/>
      <c r="D19" s="291"/>
      <c r="E19" s="292"/>
      <c r="F19" s="293"/>
      <c r="G19" s="293"/>
      <c r="H19" s="291"/>
      <c r="I19" s="291"/>
    </row>
    <row r="20" spans="1:9">
      <c r="A20" s="576">
        <v>8</v>
      </c>
      <c r="B20" s="578"/>
      <c r="C20" s="286"/>
      <c r="D20" s="578"/>
      <c r="E20" s="580"/>
      <c r="F20" s="576"/>
      <c r="G20" s="576"/>
      <c r="H20" s="578"/>
      <c r="I20" s="578"/>
    </row>
    <row r="21" spans="1:9" ht="18.600000000000001" thickBot="1">
      <c r="A21" s="577"/>
      <c r="B21" s="579"/>
      <c r="C21" s="288"/>
      <c r="D21" s="579"/>
      <c r="E21" s="581"/>
      <c r="F21" s="577"/>
      <c r="G21" s="577"/>
      <c r="H21" s="579"/>
      <c r="I21" s="579"/>
    </row>
    <row r="22" spans="1:9">
      <c r="A22" s="576">
        <v>9</v>
      </c>
      <c r="B22" s="578"/>
      <c r="C22" s="286"/>
      <c r="D22" s="578"/>
      <c r="E22" s="580"/>
      <c r="F22" s="576"/>
      <c r="G22" s="576"/>
      <c r="H22" s="294"/>
      <c r="I22" s="582"/>
    </row>
    <row r="23" spans="1:9" ht="18.600000000000001" thickBot="1">
      <c r="A23" s="577"/>
      <c r="B23" s="579"/>
      <c r="C23" s="288"/>
      <c r="D23" s="579"/>
      <c r="E23" s="581"/>
      <c r="F23" s="577"/>
      <c r="G23" s="577"/>
      <c r="H23" s="282"/>
      <c r="I23" s="583"/>
    </row>
    <row r="24" spans="1:9" ht="18.600000000000001" thickBot="1">
      <c r="A24" s="287">
        <v>10</v>
      </c>
      <c r="B24" s="288"/>
      <c r="C24" s="288"/>
      <c r="D24" s="288"/>
      <c r="E24" s="295"/>
      <c r="F24" s="296"/>
      <c r="G24" s="296"/>
      <c r="H24" s="288"/>
      <c r="I24" s="288"/>
    </row>
    <row r="25" spans="1:9">
      <c r="A25" s="576">
        <v>11</v>
      </c>
      <c r="B25" s="582"/>
      <c r="C25" s="578"/>
      <c r="D25" s="578"/>
      <c r="E25" s="586"/>
      <c r="F25" s="576"/>
      <c r="G25" s="576"/>
      <c r="H25" s="294"/>
      <c r="I25" s="578"/>
    </row>
    <row r="26" spans="1:9" ht="18.600000000000001" thickBot="1">
      <c r="A26" s="577"/>
      <c r="B26" s="583"/>
      <c r="C26" s="579"/>
      <c r="D26" s="579"/>
      <c r="E26" s="587"/>
      <c r="F26" s="577"/>
      <c r="G26" s="577"/>
      <c r="H26" s="282"/>
      <c r="I26" s="579"/>
    </row>
    <row r="27" spans="1:9">
      <c r="A27" s="576">
        <v>12</v>
      </c>
      <c r="B27" s="578"/>
      <c r="C27" s="578"/>
      <c r="D27" s="578"/>
      <c r="E27" s="580"/>
      <c r="F27" s="576"/>
      <c r="G27" s="576"/>
      <c r="H27" s="578"/>
      <c r="I27" s="286"/>
    </row>
    <row r="28" spans="1:9" ht="18.600000000000001" thickBot="1">
      <c r="A28" s="577"/>
      <c r="B28" s="579"/>
      <c r="C28" s="579"/>
      <c r="D28" s="579"/>
      <c r="E28" s="581"/>
      <c r="F28" s="577"/>
      <c r="G28" s="577"/>
      <c r="H28" s="579"/>
      <c r="I28" s="288"/>
    </row>
    <row r="29" spans="1:9">
      <c r="A29" s="576">
        <v>13</v>
      </c>
      <c r="B29" s="578"/>
      <c r="C29" s="286"/>
      <c r="D29" s="578"/>
      <c r="E29" s="586"/>
      <c r="F29" s="576"/>
      <c r="G29" s="576"/>
      <c r="H29" s="578"/>
      <c r="I29" s="578"/>
    </row>
    <row r="30" spans="1:9" ht="18.600000000000001" thickBot="1">
      <c r="A30" s="577"/>
      <c r="B30" s="579"/>
      <c r="C30" s="288"/>
      <c r="D30" s="579"/>
      <c r="E30" s="587"/>
      <c r="F30" s="577"/>
      <c r="G30" s="577"/>
      <c r="H30" s="579"/>
      <c r="I30" s="579"/>
    </row>
    <row r="31" spans="1:9" ht="64.5" customHeight="1">
      <c r="A31" s="576">
        <v>14</v>
      </c>
      <c r="B31" s="578"/>
      <c r="C31" s="578"/>
      <c r="D31" s="578"/>
      <c r="E31" s="586"/>
      <c r="F31" s="576"/>
      <c r="G31" s="576"/>
      <c r="H31" s="286"/>
      <c r="I31" s="578"/>
    </row>
    <row r="32" spans="1:9" ht="4.5" customHeight="1" thickBot="1">
      <c r="A32" s="577"/>
      <c r="B32" s="579"/>
      <c r="C32" s="579"/>
      <c r="D32" s="579"/>
      <c r="E32" s="587"/>
      <c r="F32" s="577"/>
      <c r="G32" s="577"/>
      <c r="H32" s="288"/>
      <c r="I32" s="579"/>
    </row>
    <row r="33" spans="1:1">
      <c r="A33" s="297"/>
    </row>
  </sheetData>
  <mergeCells count="104">
    <mergeCell ref="I31:I32"/>
    <mergeCell ref="A31:A32"/>
    <mergeCell ref="B31:B32"/>
    <mergeCell ref="D31:D32"/>
    <mergeCell ref="E31:E32"/>
    <mergeCell ref="F31:F32"/>
    <mergeCell ref="H29:H30"/>
    <mergeCell ref="A20:A21"/>
    <mergeCell ref="B20:B21"/>
    <mergeCell ref="D20:D21"/>
    <mergeCell ref="E20:E21"/>
    <mergeCell ref="F20:F21"/>
    <mergeCell ref="G20:G21"/>
    <mergeCell ref="H27:H28"/>
    <mergeCell ref="I29:I30"/>
    <mergeCell ref="C31:C32"/>
    <mergeCell ref="H20:H21"/>
    <mergeCell ref="I20:I21"/>
    <mergeCell ref="G31:G32"/>
    <mergeCell ref="F25:F26"/>
    <mergeCell ref="G25:G26"/>
    <mergeCell ref="I25:I26"/>
    <mergeCell ref="D29:D30"/>
    <mergeCell ref="A25:A26"/>
    <mergeCell ref="A29:A30"/>
    <mergeCell ref="B29:B30"/>
    <mergeCell ref="A22:A23"/>
    <mergeCell ref="B22:B23"/>
    <mergeCell ref="D22:D23"/>
    <mergeCell ref="E22:E23"/>
    <mergeCell ref="F22:F23"/>
    <mergeCell ref="G22:G23"/>
    <mergeCell ref="A27:A28"/>
    <mergeCell ref="B27:B28"/>
    <mergeCell ref="C27:C28"/>
    <mergeCell ref="D27:D28"/>
    <mergeCell ref="E27:E28"/>
    <mergeCell ref="F27:F28"/>
    <mergeCell ref="E29:E30"/>
    <mergeCell ref="F29:F30"/>
    <mergeCell ref="G29:G30"/>
    <mergeCell ref="B25:B26"/>
    <mergeCell ref="C25:C26"/>
    <mergeCell ref="D25:D26"/>
    <mergeCell ref="E25:E26"/>
    <mergeCell ref="G17:G18"/>
    <mergeCell ref="I17:I18"/>
    <mergeCell ref="A17:A18"/>
    <mergeCell ref="B17:B18"/>
    <mergeCell ref="C17:C18"/>
    <mergeCell ref="D17:D18"/>
    <mergeCell ref="E17:E18"/>
    <mergeCell ref="F17:F18"/>
    <mergeCell ref="G27:G28"/>
    <mergeCell ref="I22:I23"/>
    <mergeCell ref="I11:I12"/>
    <mergeCell ref="H13:H14"/>
    <mergeCell ref="I13:I14"/>
    <mergeCell ref="A15:A16"/>
    <mergeCell ref="B15:B16"/>
    <mergeCell ref="E15:E16"/>
    <mergeCell ref="F15:F16"/>
    <mergeCell ref="G15:G16"/>
    <mergeCell ref="H15:H16"/>
    <mergeCell ref="I15:I16"/>
    <mergeCell ref="A13:A14"/>
    <mergeCell ref="A11:A12"/>
    <mergeCell ref="B11:B12"/>
    <mergeCell ref="E11:E12"/>
    <mergeCell ref="F11:F12"/>
    <mergeCell ref="G11:G12"/>
    <mergeCell ref="H11:H12"/>
    <mergeCell ref="B13:B14"/>
    <mergeCell ref="C13:C14"/>
    <mergeCell ref="E13:E14"/>
    <mergeCell ref="F13:F14"/>
    <mergeCell ref="G13:G14"/>
    <mergeCell ref="A7:A8"/>
    <mergeCell ref="B7:B8"/>
    <mergeCell ref="C7:C8"/>
    <mergeCell ref="E7:E8"/>
    <mergeCell ref="F7:F8"/>
    <mergeCell ref="G7:G8"/>
    <mergeCell ref="H7:H8"/>
    <mergeCell ref="I7:I8"/>
    <mergeCell ref="A9:A10"/>
    <mergeCell ref="B9:B10"/>
    <mergeCell ref="E9:E10"/>
    <mergeCell ref="F9:F10"/>
    <mergeCell ref="G9:G10"/>
    <mergeCell ref="H9:H10"/>
    <mergeCell ref="I9:I10"/>
    <mergeCell ref="D7:D8"/>
    <mergeCell ref="A1:K1"/>
    <mergeCell ref="A2:K2"/>
    <mergeCell ref="A3:K3"/>
    <mergeCell ref="A5:A6"/>
    <mergeCell ref="B5:B6"/>
    <mergeCell ref="C5:C6"/>
    <mergeCell ref="D5:D6"/>
    <mergeCell ref="F5:F6"/>
    <mergeCell ref="G5:G6"/>
    <mergeCell ref="H5:H6"/>
    <mergeCell ref="I5:I6"/>
  </mergeCells>
  <pageMargins left="0.25" right="0.25" top="0.75" bottom="0.75" header="0.3" footer="0.3"/>
  <pageSetup paperSize="9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8"/>
  <sheetViews>
    <sheetView workbookViewId="0">
      <selection activeCell="B6" sqref="B6:J9"/>
    </sheetView>
  </sheetViews>
  <sheetFormatPr defaultRowHeight="18"/>
  <cols>
    <col min="1" max="1" width="7.125" style="78" customWidth="1"/>
    <col min="2" max="2" width="34.625" style="78" customWidth="1"/>
    <col min="3" max="3" width="9.125" style="78" customWidth="1"/>
    <col min="4" max="4" width="11.875" style="78" customWidth="1"/>
    <col min="5" max="5" width="11.375" style="78" customWidth="1"/>
    <col min="6" max="6" width="26.125" style="78" customWidth="1"/>
    <col min="7" max="7" width="9" style="78"/>
    <col min="8" max="8" width="31.125" style="78" customWidth="1"/>
    <col min="9" max="9" width="25" style="78" customWidth="1"/>
    <col min="10" max="10" width="22.25" style="78" customWidth="1"/>
    <col min="11" max="11" width="20.25" style="78" customWidth="1"/>
    <col min="12" max="16384" width="9" style="78"/>
  </cols>
  <sheetData>
    <row r="1" spans="1:11" ht="21">
      <c r="A1" s="460" t="s">
        <v>380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</row>
    <row r="2" spans="1:11" ht="21">
      <c r="A2" s="460" t="s">
        <v>64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" ht="21">
      <c r="A3" s="460" t="s">
        <v>346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1" ht="21.6" thickBot="1">
      <c r="A4" s="112"/>
      <c r="B4" s="112"/>
      <c r="C4" s="112"/>
      <c r="D4" s="112"/>
      <c r="E4" s="112"/>
      <c r="F4" s="112"/>
      <c r="G4" s="112"/>
      <c r="H4" s="112"/>
      <c r="I4" s="112"/>
      <c r="J4" s="172" t="s">
        <v>348</v>
      </c>
      <c r="K4" s="112"/>
    </row>
    <row r="5" spans="1:11" ht="21.6" thickBot="1">
      <c r="A5" s="280" t="s">
        <v>69</v>
      </c>
      <c r="B5" s="280" t="s">
        <v>79</v>
      </c>
      <c r="C5" s="280" t="s">
        <v>80</v>
      </c>
      <c r="D5" s="280" t="s">
        <v>49</v>
      </c>
      <c r="E5" s="280" t="s">
        <v>81</v>
      </c>
      <c r="F5" s="280" t="s">
        <v>82</v>
      </c>
      <c r="G5" s="280" t="s">
        <v>68</v>
      </c>
      <c r="H5" s="280" t="s">
        <v>76</v>
      </c>
      <c r="I5" s="280" t="s">
        <v>83</v>
      </c>
      <c r="J5" s="280" t="s">
        <v>84</v>
      </c>
      <c r="K5" s="112"/>
    </row>
    <row r="6" spans="1:11" ht="24" customHeight="1" thickBot="1">
      <c r="A6" s="343">
        <v>1</v>
      </c>
      <c r="B6" s="344" t="s">
        <v>432</v>
      </c>
      <c r="C6" s="345">
        <v>3</v>
      </c>
      <c r="D6" s="344" t="s">
        <v>389</v>
      </c>
      <c r="E6" s="344"/>
      <c r="F6" s="346" t="s">
        <v>436</v>
      </c>
      <c r="G6" s="290">
        <v>10</v>
      </c>
      <c r="H6" s="347" t="s">
        <v>440</v>
      </c>
      <c r="I6" s="344"/>
      <c r="J6" s="344"/>
    </row>
    <row r="7" spans="1:11" ht="25.5" customHeight="1" thickBot="1">
      <c r="A7" s="343">
        <v>2</v>
      </c>
      <c r="B7" s="344" t="s">
        <v>433</v>
      </c>
      <c r="C7" s="345">
        <v>1</v>
      </c>
      <c r="D7" s="344" t="s">
        <v>389</v>
      </c>
      <c r="E7" s="344"/>
      <c r="F7" s="346" t="s">
        <v>437</v>
      </c>
      <c r="G7" s="290">
        <v>10</v>
      </c>
      <c r="H7" s="347" t="s">
        <v>440</v>
      </c>
      <c r="I7" s="344"/>
      <c r="J7" s="344"/>
    </row>
    <row r="8" spans="1:11" ht="26.25" customHeight="1" thickBot="1">
      <c r="A8" s="343">
        <v>3</v>
      </c>
      <c r="B8" s="344" t="s">
        <v>434</v>
      </c>
      <c r="C8" s="348">
        <v>6</v>
      </c>
      <c r="D8" s="344" t="s">
        <v>389</v>
      </c>
      <c r="E8" s="344"/>
      <c r="F8" s="346" t="s">
        <v>438</v>
      </c>
      <c r="G8" s="348">
        <v>10</v>
      </c>
      <c r="H8" s="347" t="s">
        <v>441</v>
      </c>
      <c r="I8" s="344"/>
      <c r="J8" s="344"/>
    </row>
    <row r="9" spans="1:11" ht="35.4" customHeight="1" thickBot="1">
      <c r="A9" s="343">
        <v>4</v>
      </c>
      <c r="B9" s="344" t="s">
        <v>435</v>
      </c>
      <c r="C9" s="349">
        <v>5</v>
      </c>
      <c r="D9" s="344" t="s">
        <v>389</v>
      </c>
      <c r="E9" s="344"/>
      <c r="F9" s="350" t="s">
        <v>439</v>
      </c>
      <c r="G9" s="349">
        <v>22</v>
      </c>
      <c r="H9" s="347" t="s">
        <v>440</v>
      </c>
      <c r="I9" s="344"/>
      <c r="J9" s="344"/>
    </row>
    <row r="10" spans="1:11" ht="22.5" customHeight="1" thickBot="1">
      <c r="A10" s="281">
        <v>5</v>
      </c>
      <c r="B10" s="282"/>
      <c r="C10" s="283"/>
      <c r="D10" s="282"/>
      <c r="E10" s="282"/>
      <c r="F10" s="282"/>
      <c r="G10" s="283"/>
      <c r="H10" s="282"/>
      <c r="I10" s="282"/>
      <c r="J10" s="282"/>
    </row>
    <row r="11" spans="1:11" ht="23.25" customHeight="1" thickBot="1">
      <c r="A11" s="281">
        <v>6</v>
      </c>
      <c r="B11" s="282"/>
      <c r="C11" s="283"/>
      <c r="D11" s="282"/>
      <c r="E11" s="282"/>
      <c r="F11" s="282"/>
      <c r="G11" s="283"/>
      <c r="H11" s="282"/>
      <c r="I11" s="282"/>
      <c r="J11" s="282"/>
    </row>
    <row r="12" spans="1:11" ht="18.600000000000001" thickBot="1">
      <c r="A12" s="281">
        <v>7</v>
      </c>
      <c r="B12" s="282"/>
      <c r="C12" s="283"/>
      <c r="D12" s="282"/>
      <c r="E12" s="282"/>
      <c r="F12" s="282"/>
      <c r="G12" s="283"/>
      <c r="H12" s="282"/>
      <c r="I12" s="282"/>
      <c r="J12" s="282"/>
    </row>
    <row r="13" spans="1:11" ht="18.600000000000001" thickBot="1">
      <c r="A13" s="281">
        <v>8</v>
      </c>
      <c r="B13" s="282"/>
      <c r="C13" s="283"/>
      <c r="D13" s="282"/>
      <c r="E13" s="282"/>
      <c r="F13" s="282"/>
      <c r="G13" s="283"/>
      <c r="H13" s="282"/>
      <c r="I13" s="282"/>
      <c r="J13" s="282"/>
    </row>
    <row r="14" spans="1:11" ht="18.600000000000001" thickBot="1">
      <c r="A14" s="281">
        <v>9</v>
      </c>
      <c r="B14" s="282"/>
      <c r="C14" s="283"/>
      <c r="D14" s="282"/>
      <c r="E14" s="282"/>
      <c r="F14" s="282"/>
      <c r="G14" s="283"/>
      <c r="H14" s="282"/>
      <c r="I14" s="282"/>
      <c r="J14" s="282"/>
    </row>
    <row r="15" spans="1:11" ht="18.600000000000001" thickBot="1">
      <c r="A15" s="281">
        <v>10</v>
      </c>
      <c r="B15" s="282"/>
      <c r="C15" s="283"/>
      <c r="D15" s="282"/>
      <c r="E15" s="282"/>
      <c r="F15" s="282"/>
      <c r="G15" s="283"/>
      <c r="H15" s="282"/>
      <c r="I15" s="282"/>
      <c r="J15" s="282"/>
    </row>
    <row r="16" spans="1:11" ht="18.600000000000001" thickBot="1">
      <c r="A16" s="281">
        <v>11</v>
      </c>
      <c r="B16" s="282"/>
      <c r="C16" s="283"/>
      <c r="D16" s="282"/>
      <c r="E16" s="282"/>
      <c r="F16" s="282"/>
      <c r="G16" s="283"/>
      <c r="H16" s="282"/>
      <c r="I16" s="282"/>
      <c r="J16" s="282"/>
    </row>
    <row r="17" spans="1:10" ht="18.600000000000001" thickBot="1">
      <c r="A17" s="281">
        <v>12</v>
      </c>
      <c r="B17" s="282"/>
      <c r="C17" s="283"/>
      <c r="D17" s="282"/>
      <c r="E17" s="282"/>
      <c r="F17" s="282"/>
      <c r="G17" s="283"/>
      <c r="H17" s="282"/>
      <c r="I17" s="282"/>
      <c r="J17" s="282"/>
    </row>
    <row r="18" spans="1:10" ht="18.600000000000001" thickBot="1">
      <c r="A18" s="281">
        <v>13</v>
      </c>
      <c r="B18" s="282"/>
      <c r="C18" s="283"/>
      <c r="D18" s="282"/>
      <c r="E18" s="282"/>
      <c r="F18" s="282"/>
      <c r="G18" s="283"/>
      <c r="H18" s="282"/>
      <c r="I18" s="282"/>
      <c r="J18" s="282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5"/>
  <sheetViews>
    <sheetView workbookViewId="0">
      <selection activeCell="C10" sqref="C10"/>
    </sheetView>
  </sheetViews>
  <sheetFormatPr defaultRowHeight="18"/>
  <cols>
    <col min="1" max="1" width="9.125" style="78" customWidth="1"/>
    <col min="2" max="2" width="20.875" style="78" customWidth="1"/>
    <col min="3" max="3" width="62.75" style="78" customWidth="1"/>
    <col min="4" max="4" width="30.75" style="78" customWidth="1"/>
    <col min="5" max="5" width="26.25" style="78" customWidth="1"/>
    <col min="6" max="6" width="9.125" style="78" customWidth="1"/>
    <col min="7" max="7" width="60" style="78" customWidth="1"/>
    <col min="8" max="8" width="9" style="78"/>
    <col min="9" max="9" width="44" style="78" customWidth="1"/>
    <col min="10" max="10" width="18" style="78" customWidth="1"/>
    <col min="11" max="11" width="16.75" style="78" customWidth="1"/>
    <col min="12" max="16384" width="9" style="78"/>
  </cols>
  <sheetData>
    <row r="1" spans="1:11" ht="21">
      <c r="A1" s="460" t="s">
        <v>380</v>
      </c>
      <c r="B1" s="460"/>
      <c r="C1" s="460"/>
      <c r="D1" s="460"/>
      <c r="E1" s="460"/>
      <c r="F1" s="460"/>
      <c r="G1" s="460"/>
      <c r="H1" s="458"/>
      <c r="I1" s="458"/>
      <c r="J1" s="458"/>
      <c r="K1" s="458"/>
    </row>
    <row r="2" spans="1:11" ht="21">
      <c r="A2" s="460" t="s">
        <v>66</v>
      </c>
      <c r="B2" s="460"/>
      <c r="C2" s="460"/>
      <c r="D2" s="460"/>
      <c r="E2" s="460"/>
      <c r="F2" s="460"/>
      <c r="G2" s="460"/>
      <c r="H2" s="458"/>
      <c r="I2" s="458"/>
      <c r="J2" s="458"/>
      <c r="K2" s="458"/>
    </row>
    <row r="3" spans="1:11" ht="21">
      <c r="A3" s="460" t="s">
        <v>431</v>
      </c>
      <c r="B3" s="460"/>
      <c r="C3" s="460"/>
      <c r="D3" s="460"/>
      <c r="E3" s="460"/>
      <c r="F3" s="460"/>
      <c r="G3" s="460"/>
      <c r="H3" s="458"/>
      <c r="I3" s="458"/>
      <c r="J3" s="458"/>
      <c r="K3" s="458"/>
    </row>
    <row r="4" spans="1:11" ht="21">
      <c r="A4" s="112"/>
      <c r="B4" s="112"/>
      <c r="C4" s="112"/>
      <c r="D4" s="112"/>
      <c r="E4" s="112"/>
      <c r="F4" s="112"/>
      <c r="G4" s="172" t="s">
        <v>349</v>
      </c>
      <c r="H4" s="112"/>
      <c r="I4" s="112"/>
      <c r="J4" s="112"/>
      <c r="K4" s="112"/>
    </row>
    <row r="5" spans="1:11" ht="21">
      <c r="A5" s="273" t="s">
        <v>50</v>
      </c>
      <c r="B5" s="275" t="s">
        <v>85</v>
      </c>
      <c r="C5" s="110" t="s">
        <v>86</v>
      </c>
      <c r="D5" s="110" t="s">
        <v>87</v>
      </c>
      <c r="E5" s="274" t="s">
        <v>82</v>
      </c>
      <c r="F5" s="110" t="s">
        <v>68</v>
      </c>
      <c r="G5" s="275" t="s">
        <v>76</v>
      </c>
      <c r="H5" s="108"/>
      <c r="I5" s="79"/>
    </row>
    <row r="6" spans="1:11" ht="21">
      <c r="A6" s="276"/>
      <c r="B6" s="277"/>
      <c r="C6" s="111"/>
      <c r="D6" s="276"/>
      <c r="E6" s="278"/>
      <c r="F6" s="111" t="s">
        <v>88</v>
      </c>
      <c r="G6" s="279"/>
      <c r="H6" s="108"/>
      <c r="I6" s="79"/>
    </row>
    <row r="7" spans="1:11" ht="18" customHeight="1">
      <c r="A7" s="588">
        <v>1</v>
      </c>
      <c r="B7" s="590">
        <v>595020210026</v>
      </c>
      <c r="C7" s="592" t="s">
        <v>399</v>
      </c>
      <c r="D7" s="453" t="s">
        <v>423</v>
      </c>
      <c r="E7" s="594" t="s">
        <v>407</v>
      </c>
      <c r="F7" s="337">
        <v>24</v>
      </c>
      <c r="G7" s="338" t="s">
        <v>414</v>
      </c>
    </row>
    <row r="8" spans="1:11" ht="18" customHeight="1">
      <c r="A8" s="589"/>
      <c r="B8" s="591"/>
      <c r="C8" s="593"/>
      <c r="D8" s="454"/>
      <c r="E8" s="595"/>
      <c r="F8" s="339"/>
      <c r="G8" s="338" t="s">
        <v>415</v>
      </c>
    </row>
    <row r="9" spans="1:11" ht="21">
      <c r="A9" s="455">
        <v>2</v>
      </c>
      <c r="B9" s="340">
        <v>595020210025</v>
      </c>
      <c r="C9" s="338" t="s">
        <v>400</v>
      </c>
      <c r="D9" s="456" t="s">
        <v>424</v>
      </c>
      <c r="E9" s="338" t="s">
        <v>408</v>
      </c>
      <c r="F9" s="341">
        <v>7</v>
      </c>
      <c r="G9" s="338" t="s">
        <v>416</v>
      </c>
    </row>
    <row r="10" spans="1:11" ht="21">
      <c r="A10" s="455">
        <v>3</v>
      </c>
      <c r="B10" s="340">
        <v>595020210024</v>
      </c>
      <c r="C10" s="338" t="s">
        <v>401</v>
      </c>
      <c r="D10" s="457" t="s">
        <v>425</v>
      </c>
      <c r="E10" s="338" t="s">
        <v>409</v>
      </c>
      <c r="F10" s="341">
        <v>7</v>
      </c>
      <c r="G10" s="338" t="s">
        <v>417</v>
      </c>
    </row>
    <row r="11" spans="1:11" ht="21">
      <c r="A11" s="455">
        <v>4</v>
      </c>
      <c r="B11" s="340">
        <v>595020210023</v>
      </c>
      <c r="C11" s="342" t="s">
        <v>402</v>
      </c>
      <c r="D11" s="457" t="s">
        <v>426</v>
      </c>
      <c r="E11" s="338" t="s">
        <v>410</v>
      </c>
      <c r="F11" s="341">
        <v>7</v>
      </c>
      <c r="G11" s="338" t="s">
        <v>418</v>
      </c>
    </row>
    <row r="12" spans="1:11" ht="21">
      <c r="A12" s="455">
        <v>5</v>
      </c>
      <c r="B12" s="340">
        <v>595020210022</v>
      </c>
      <c r="C12" s="342" t="s">
        <v>403</v>
      </c>
      <c r="D12" s="454" t="s">
        <v>427</v>
      </c>
      <c r="E12" s="338" t="s">
        <v>397</v>
      </c>
      <c r="F12" s="341">
        <v>7</v>
      </c>
      <c r="G12" s="338" t="s">
        <v>419</v>
      </c>
    </row>
    <row r="13" spans="1:11" ht="21">
      <c r="A13" s="455">
        <v>6</v>
      </c>
      <c r="B13" s="340">
        <v>595020210021</v>
      </c>
      <c r="C13" s="338" t="s">
        <v>404</v>
      </c>
      <c r="D13" s="457" t="s">
        <v>428</v>
      </c>
      <c r="E13" s="338" t="s">
        <v>411</v>
      </c>
      <c r="F13" s="341">
        <v>14</v>
      </c>
      <c r="G13" s="338" t="s">
        <v>420</v>
      </c>
    </row>
    <row r="14" spans="1:11" ht="21">
      <c r="A14" s="455">
        <v>7</v>
      </c>
      <c r="B14" s="340">
        <v>595020210020</v>
      </c>
      <c r="C14" s="338" t="s">
        <v>405</v>
      </c>
      <c r="D14" s="454" t="s">
        <v>429</v>
      </c>
      <c r="E14" s="338" t="s">
        <v>412</v>
      </c>
      <c r="F14" s="341">
        <v>23</v>
      </c>
      <c r="G14" s="338" t="s">
        <v>421</v>
      </c>
    </row>
    <row r="15" spans="1:11" ht="21">
      <c r="A15" s="455">
        <v>8</v>
      </c>
      <c r="B15" s="340">
        <v>595020210019</v>
      </c>
      <c r="C15" s="342" t="s">
        <v>406</v>
      </c>
      <c r="D15" s="457" t="s">
        <v>430</v>
      </c>
      <c r="E15" s="338" t="s">
        <v>413</v>
      </c>
      <c r="F15" s="341">
        <v>13</v>
      </c>
      <c r="G15" s="338" t="s">
        <v>422</v>
      </c>
    </row>
  </sheetData>
  <mergeCells count="7">
    <mergeCell ref="A7:A8"/>
    <mergeCell ref="B7:B8"/>
    <mergeCell ref="C7:C8"/>
    <mergeCell ref="E7:E8"/>
    <mergeCell ref="A1:G1"/>
    <mergeCell ref="A2:G2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19"/>
  <sheetViews>
    <sheetView view="pageBreakPreview" topLeftCell="A7" zoomScale="110" zoomScaleNormal="100" zoomScaleSheetLayoutView="110" workbookViewId="0">
      <selection activeCell="B19" sqref="B19:H19"/>
    </sheetView>
  </sheetViews>
  <sheetFormatPr defaultColWidth="9.125" defaultRowHeight="18"/>
  <cols>
    <col min="1" max="1" width="12.125" style="26" customWidth="1"/>
    <col min="2" max="2" width="15.125" style="26" customWidth="1"/>
    <col min="3" max="3" width="14.625" style="26" customWidth="1"/>
    <col min="4" max="4" width="10.625" style="26" customWidth="1"/>
    <col min="5" max="5" width="11.25" style="26" customWidth="1"/>
    <col min="6" max="6" width="13.125" style="26" customWidth="1"/>
    <col min="7" max="7" width="10.75" style="26" customWidth="1"/>
    <col min="8" max="8" width="14.25" style="26" customWidth="1"/>
    <col min="9" max="9" width="2.375" style="26" customWidth="1"/>
    <col min="10" max="10" width="10.625" style="26" customWidth="1"/>
    <col min="11" max="11" width="9" style="26" customWidth="1"/>
    <col min="12" max="12" width="11" style="26" customWidth="1"/>
    <col min="13" max="13" width="10.75" style="26" customWidth="1"/>
    <col min="14" max="14" width="9.625" style="26" customWidth="1"/>
    <col min="15" max="15" width="12.375" style="26" customWidth="1"/>
    <col min="16" max="16" width="9.75" style="26" customWidth="1"/>
    <col min="17" max="17" width="13.75" style="26" customWidth="1"/>
    <col min="18" max="16384" width="9.125" style="26"/>
  </cols>
  <sheetData>
    <row r="1" spans="1:17" ht="21" customHeight="1"/>
    <row r="2" spans="1:17" ht="21" customHeight="1">
      <c r="E2" s="16"/>
    </row>
    <row r="3" spans="1:17" s="18" customFormat="1" ht="23.25" customHeight="1">
      <c r="A3" s="515" t="s">
        <v>370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21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9.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35</v>
      </c>
    </row>
    <row r="7" spans="1:17" ht="18.75" customHeight="1">
      <c r="A7" s="25"/>
      <c r="B7" s="550" t="s">
        <v>51</v>
      </c>
      <c r="C7" s="551"/>
      <c r="D7" s="551"/>
      <c r="E7" s="551"/>
      <c r="F7" s="551"/>
      <c r="G7" s="551"/>
      <c r="H7" s="552"/>
      <c r="J7" s="25"/>
      <c r="K7" s="550" t="s">
        <v>52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65" t="s">
        <v>32</v>
      </c>
      <c r="I8" s="42"/>
      <c r="J8" s="54" t="s">
        <v>382</v>
      </c>
      <c r="K8" s="17" t="s">
        <v>23</v>
      </c>
      <c r="L8" s="25" t="s">
        <v>25</v>
      </c>
      <c r="M8" s="25" t="s">
        <v>26</v>
      </c>
      <c r="N8" s="25" t="s">
        <v>28</v>
      </c>
      <c r="O8" s="25" t="s">
        <v>34</v>
      </c>
      <c r="P8" s="25" t="s">
        <v>30</v>
      </c>
      <c r="Q8" s="65" t="s">
        <v>32</v>
      </c>
    </row>
    <row r="9" spans="1:17">
      <c r="A9" s="33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I9" s="42"/>
      <c r="J9" s="175"/>
      <c r="K9" s="17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4" t="s">
        <v>0</v>
      </c>
    </row>
    <row r="10" spans="1:17" ht="19.2">
      <c r="A10" s="336" t="s">
        <v>387</v>
      </c>
      <c r="B10" s="422">
        <v>1389.25</v>
      </c>
      <c r="C10" s="56">
        <v>1125</v>
      </c>
      <c r="D10" s="423">
        <v>185</v>
      </c>
      <c r="E10" s="56">
        <f>(C10*D10)/1000</f>
        <v>208.125</v>
      </c>
      <c r="F10" s="56">
        <v>48</v>
      </c>
      <c r="G10" s="56">
        <f>(E10*F10*1000)/1000000</f>
        <v>9.99</v>
      </c>
      <c r="H10" s="56">
        <v>136</v>
      </c>
      <c r="J10" s="178"/>
      <c r="K10" s="56"/>
      <c r="L10" s="56"/>
      <c r="M10" s="56"/>
      <c r="N10" s="179"/>
      <c r="O10" s="56"/>
      <c r="P10" s="56"/>
      <c r="Q10" s="56"/>
    </row>
    <row r="11" spans="1:17" ht="19.2">
      <c r="A11" s="336" t="s">
        <v>388</v>
      </c>
      <c r="B11" s="424">
        <v>1102.75</v>
      </c>
      <c r="C11" s="56">
        <v>879</v>
      </c>
      <c r="D11" s="423">
        <v>185</v>
      </c>
      <c r="E11" s="56">
        <f t="shared" ref="E11:E17" si="0">(C11*D11)/1000</f>
        <v>162.61500000000001</v>
      </c>
      <c r="F11" s="56">
        <v>48</v>
      </c>
      <c r="G11" s="56">
        <f t="shared" ref="G11:G17" si="1">(E11*F11*1000)/1000000</f>
        <v>7.8055199999999996</v>
      </c>
      <c r="H11" s="56">
        <v>112</v>
      </c>
      <c r="J11" s="49"/>
      <c r="K11" s="57"/>
      <c r="L11" s="57"/>
      <c r="M11" s="57"/>
      <c r="N11" s="182"/>
      <c r="O11" s="57"/>
      <c r="P11" s="57"/>
      <c r="Q11" s="57"/>
    </row>
    <row r="12" spans="1:17" ht="19.2">
      <c r="A12" s="336" t="s">
        <v>389</v>
      </c>
      <c r="B12" s="424">
        <v>7582</v>
      </c>
      <c r="C12" s="56">
        <v>7354</v>
      </c>
      <c r="D12" s="423">
        <v>185</v>
      </c>
      <c r="E12" s="56">
        <f t="shared" si="0"/>
        <v>1360.49</v>
      </c>
      <c r="F12" s="56">
        <v>48</v>
      </c>
      <c r="G12" s="56">
        <f t="shared" si="1"/>
        <v>65.303520000000006</v>
      </c>
      <c r="H12" s="56">
        <v>210</v>
      </c>
      <c r="J12" s="178"/>
      <c r="K12" s="57"/>
      <c r="L12" s="57"/>
      <c r="M12" s="57"/>
      <c r="N12" s="182"/>
      <c r="O12" s="57"/>
      <c r="P12" s="57"/>
      <c r="Q12" s="57"/>
    </row>
    <row r="13" spans="1:17" ht="19.2">
      <c r="A13" s="336" t="s">
        <v>390</v>
      </c>
      <c r="B13" s="424">
        <v>27564</v>
      </c>
      <c r="C13" s="56">
        <v>26005</v>
      </c>
      <c r="D13" s="423">
        <v>185</v>
      </c>
      <c r="E13" s="56">
        <f t="shared" si="0"/>
        <v>4810.9250000000002</v>
      </c>
      <c r="F13" s="56">
        <v>48</v>
      </c>
      <c r="G13" s="56">
        <f t="shared" si="1"/>
        <v>230.92440000000002</v>
      </c>
      <c r="H13" s="56">
        <v>832</v>
      </c>
      <c r="J13" s="49"/>
      <c r="K13" s="57"/>
      <c r="L13" s="57"/>
      <c r="M13" s="93"/>
      <c r="N13" s="182"/>
      <c r="O13" s="57"/>
      <c r="P13" s="57"/>
      <c r="Q13" s="57"/>
    </row>
    <row r="14" spans="1:17" ht="19.2">
      <c r="A14" s="336" t="s">
        <v>391</v>
      </c>
      <c r="B14" s="424">
        <v>1769</v>
      </c>
      <c r="C14" s="56">
        <v>1720</v>
      </c>
      <c r="D14" s="423">
        <v>185</v>
      </c>
      <c r="E14" s="56">
        <f t="shared" si="0"/>
        <v>318.2</v>
      </c>
      <c r="F14" s="56">
        <v>48</v>
      </c>
      <c r="G14" s="56">
        <f t="shared" si="1"/>
        <v>15.273599999999998</v>
      </c>
      <c r="H14" s="56">
        <v>128</v>
      </c>
      <c r="J14" s="334"/>
      <c r="K14" s="183"/>
      <c r="L14" s="183"/>
      <c r="M14" s="335"/>
      <c r="N14" s="74"/>
      <c r="O14" s="183"/>
      <c r="P14" s="183"/>
      <c r="Q14" s="183"/>
    </row>
    <row r="15" spans="1:17" ht="19.2">
      <c r="A15" s="336" t="s">
        <v>392</v>
      </c>
      <c r="B15" s="424">
        <v>256.25</v>
      </c>
      <c r="C15" s="56">
        <v>256.25</v>
      </c>
      <c r="D15" s="423">
        <v>185</v>
      </c>
      <c r="E15" s="56">
        <f t="shared" si="0"/>
        <v>47.40625</v>
      </c>
      <c r="F15" s="56">
        <v>48</v>
      </c>
      <c r="G15" s="56">
        <f t="shared" si="1"/>
        <v>2.2755000000000001</v>
      </c>
      <c r="H15" s="56">
        <v>49</v>
      </c>
      <c r="J15" s="334"/>
      <c r="K15" s="183"/>
      <c r="L15" s="183"/>
      <c r="M15" s="335"/>
      <c r="N15" s="74"/>
      <c r="O15" s="183"/>
      <c r="P15" s="183"/>
      <c r="Q15" s="183"/>
    </row>
    <row r="16" spans="1:17" ht="19.2">
      <c r="A16" s="336" t="s">
        <v>393</v>
      </c>
      <c r="B16" s="424">
        <v>310</v>
      </c>
      <c r="C16" s="56">
        <v>310</v>
      </c>
      <c r="D16" s="423">
        <v>185</v>
      </c>
      <c r="E16" s="56">
        <f t="shared" si="0"/>
        <v>57.35</v>
      </c>
      <c r="F16" s="56">
        <v>48</v>
      </c>
      <c r="G16" s="56">
        <f t="shared" si="1"/>
        <v>2.7528000000000001</v>
      </c>
      <c r="H16" s="56">
        <v>32</v>
      </c>
      <c r="J16" s="334"/>
      <c r="K16" s="183"/>
      <c r="L16" s="183"/>
      <c r="M16" s="335"/>
      <c r="N16" s="74"/>
      <c r="O16" s="183"/>
      <c r="P16" s="183"/>
      <c r="Q16" s="183"/>
    </row>
    <row r="17" spans="1:17" ht="19.2">
      <c r="A17" s="336" t="s">
        <v>394</v>
      </c>
      <c r="B17" s="424">
        <v>452</v>
      </c>
      <c r="C17" s="56">
        <v>452</v>
      </c>
      <c r="D17" s="423">
        <v>185</v>
      </c>
      <c r="E17" s="56">
        <f t="shared" si="0"/>
        <v>83.62</v>
      </c>
      <c r="F17" s="56">
        <v>48</v>
      </c>
      <c r="G17" s="56">
        <f t="shared" si="1"/>
        <v>4.0137600000000004</v>
      </c>
      <c r="H17" s="56">
        <v>43</v>
      </c>
      <c r="J17" s="334"/>
      <c r="K17" s="183"/>
      <c r="L17" s="183"/>
      <c r="M17" s="335"/>
      <c r="N17" s="74"/>
      <c r="O17" s="183"/>
      <c r="P17" s="183"/>
      <c r="Q17" s="183"/>
    </row>
    <row r="18" spans="1:17">
      <c r="A18" s="181"/>
      <c r="B18" s="33"/>
      <c r="C18" s="33"/>
      <c r="D18" s="33"/>
      <c r="E18" s="33"/>
      <c r="F18" s="33"/>
      <c r="G18" s="33"/>
      <c r="H18" s="266"/>
      <c r="J18" s="62"/>
      <c r="K18" s="33"/>
      <c r="L18" s="33"/>
      <c r="M18" s="33"/>
      <c r="N18" s="33"/>
      <c r="O18" s="33"/>
      <c r="P18" s="33"/>
      <c r="Q18" s="183"/>
    </row>
    <row r="19" spans="1:17">
      <c r="A19" s="71" t="s">
        <v>1</v>
      </c>
      <c r="B19" s="71">
        <f>SUM(B10:B18)</f>
        <v>40425.25</v>
      </c>
      <c r="C19" s="71">
        <f t="shared" ref="C19:H19" si="2">SUM(C10:C18)</f>
        <v>38101.25</v>
      </c>
      <c r="D19" s="71">
        <f>AVERAGE(D10:D17)</f>
        <v>185</v>
      </c>
      <c r="E19" s="71">
        <f>SUM(E10:E17)</f>
        <v>7048.7312500000007</v>
      </c>
      <c r="F19" s="71">
        <f>AVERAGE(F10:F17)</f>
        <v>48</v>
      </c>
      <c r="G19" s="71">
        <f>SUM(G10:G17)</f>
        <v>338.33910000000003</v>
      </c>
      <c r="H19" s="71">
        <f t="shared" si="2"/>
        <v>1542</v>
      </c>
      <c r="J19" s="71" t="s">
        <v>1</v>
      </c>
      <c r="K19" s="73"/>
      <c r="L19" s="73"/>
      <c r="M19" s="73"/>
      <c r="N19" s="73"/>
      <c r="O19" s="73"/>
      <c r="P19" s="73"/>
      <c r="Q19" s="73"/>
    </row>
  </sheetData>
  <mergeCells count="4">
    <mergeCell ref="K7:Q7"/>
    <mergeCell ref="B7:H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"/>
  <sheetViews>
    <sheetView view="pageBreakPreview" topLeftCell="A7" zoomScale="110" zoomScaleNormal="100" zoomScaleSheetLayoutView="110" workbookViewId="0">
      <selection activeCell="K19" sqref="K19:Q19"/>
    </sheetView>
  </sheetViews>
  <sheetFormatPr defaultColWidth="9.125" defaultRowHeight="18"/>
  <cols>
    <col min="1" max="1" width="9.75" style="26" customWidth="1"/>
    <col min="2" max="2" width="13" style="26" customWidth="1"/>
    <col min="3" max="3" width="13.875" style="26" customWidth="1"/>
    <col min="4" max="4" width="11.625" style="26" customWidth="1"/>
    <col min="5" max="5" width="16.875" style="26" customWidth="1"/>
    <col min="6" max="6" width="12.25" style="26" customWidth="1"/>
    <col min="7" max="7" width="14.75" style="26" customWidth="1"/>
    <col min="8" max="8" width="13.75" style="26" customWidth="1"/>
    <col min="9" max="9" width="3.375" style="26" customWidth="1"/>
    <col min="10" max="10" width="10.75" style="26" customWidth="1"/>
    <col min="11" max="11" width="10.125" style="26" customWidth="1"/>
    <col min="12" max="12" width="11.25" style="26" customWidth="1"/>
    <col min="13" max="13" width="12.25" style="26" customWidth="1"/>
    <col min="14" max="14" width="10.75" style="26" customWidth="1"/>
    <col min="15" max="15" width="13.25" style="26" customWidth="1"/>
    <col min="16" max="16" width="11.125" style="26" customWidth="1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44</v>
      </c>
    </row>
    <row r="7" spans="1:17" ht="18.75" customHeight="1">
      <c r="A7" s="25"/>
      <c r="B7" s="229"/>
      <c r="C7" s="551" t="s">
        <v>55</v>
      </c>
      <c r="D7" s="551"/>
      <c r="E7" s="551"/>
      <c r="F7" s="551"/>
      <c r="G7" s="551"/>
      <c r="H7" s="230"/>
      <c r="J7" s="25"/>
      <c r="K7" s="550" t="s">
        <v>240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40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33"/>
      <c r="B9" s="173" t="s">
        <v>24</v>
      </c>
      <c r="C9" s="63" t="s">
        <v>24</v>
      </c>
      <c r="D9" s="63" t="s">
        <v>27</v>
      </c>
      <c r="E9" s="374" t="s">
        <v>29</v>
      </c>
      <c r="F9" s="63" t="s">
        <v>33</v>
      </c>
      <c r="G9" s="63" t="s">
        <v>31</v>
      </c>
      <c r="H9" s="174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s="239" customFormat="1">
      <c r="A10" s="234" t="s">
        <v>387</v>
      </c>
      <c r="B10" s="235">
        <v>185</v>
      </c>
      <c r="C10" s="235">
        <v>138</v>
      </c>
      <c r="D10" s="236">
        <v>500</v>
      </c>
      <c r="E10" s="446">
        <f>(C10*D10)/1000</f>
        <v>69</v>
      </c>
      <c r="F10" s="238">
        <v>90</v>
      </c>
      <c r="G10" s="235">
        <f>(E10*F10*1000)/1000000</f>
        <v>6.21</v>
      </c>
      <c r="H10" s="235">
        <v>74</v>
      </c>
      <c r="J10" s="234" t="s">
        <v>387</v>
      </c>
      <c r="K10" s="235">
        <v>5</v>
      </c>
      <c r="L10" s="235">
        <v>0</v>
      </c>
      <c r="M10" s="235">
        <v>450</v>
      </c>
      <c r="N10" s="235">
        <f>(L10*M10)/1000</f>
        <v>0</v>
      </c>
      <c r="O10" s="235">
        <v>450</v>
      </c>
      <c r="P10" s="235">
        <f>(N10*O10*1000)/1000000</f>
        <v>0</v>
      </c>
      <c r="Q10" s="235">
        <v>1</v>
      </c>
    </row>
    <row r="11" spans="1:17">
      <c r="A11" s="176" t="s">
        <v>388</v>
      </c>
      <c r="B11" s="101">
        <v>182</v>
      </c>
      <c r="C11" s="235">
        <v>115</v>
      </c>
      <c r="D11" s="236">
        <v>500</v>
      </c>
      <c r="E11" s="446">
        <f t="shared" ref="E11:E17" si="0">(C11*D11)/1000</f>
        <v>57.5</v>
      </c>
      <c r="F11" s="238">
        <v>90</v>
      </c>
      <c r="G11" s="235">
        <f t="shared" ref="G11:G17" si="1">(E11*F11*1000)/1000000</f>
        <v>5.1749999999999998</v>
      </c>
      <c r="H11" s="101">
        <v>68</v>
      </c>
      <c r="J11" s="176" t="s">
        <v>388</v>
      </c>
      <c r="K11" s="101">
        <v>3</v>
      </c>
      <c r="L11" s="101">
        <v>2</v>
      </c>
      <c r="M11" s="235">
        <v>450</v>
      </c>
      <c r="N11" s="235">
        <f t="shared" ref="N11:N17" si="2">(L11*M11)/1000</f>
        <v>0.9</v>
      </c>
      <c r="O11" s="235">
        <v>450</v>
      </c>
      <c r="P11" s="235">
        <f t="shared" ref="P11:P17" si="3">(N11*O11*1000)/1000000</f>
        <v>0.40500000000000003</v>
      </c>
      <c r="Q11" s="101">
        <v>3</v>
      </c>
    </row>
    <row r="12" spans="1:17">
      <c r="A12" s="176" t="s">
        <v>389</v>
      </c>
      <c r="B12" s="101">
        <v>1144</v>
      </c>
      <c r="C12" s="235">
        <v>781</v>
      </c>
      <c r="D12" s="236">
        <v>500</v>
      </c>
      <c r="E12" s="446">
        <v>391</v>
      </c>
      <c r="F12" s="238">
        <v>90</v>
      </c>
      <c r="G12" s="235">
        <f t="shared" si="1"/>
        <v>35.19</v>
      </c>
      <c r="H12" s="101">
        <v>185</v>
      </c>
      <c r="J12" s="176" t="s">
        <v>389</v>
      </c>
      <c r="K12" s="101">
        <v>5</v>
      </c>
      <c r="L12" s="101">
        <v>0</v>
      </c>
      <c r="M12" s="235">
        <v>450</v>
      </c>
      <c r="N12" s="235">
        <f t="shared" si="2"/>
        <v>0</v>
      </c>
      <c r="O12" s="235">
        <v>450</v>
      </c>
      <c r="P12" s="235">
        <f t="shared" si="3"/>
        <v>0</v>
      </c>
      <c r="Q12" s="101">
        <v>17</v>
      </c>
    </row>
    <row r="13" spans="1:17">
      <c r="A13" s="176" t="s">
        <v>390</v>
      </c>
      <c r="B13" s="101">
        <v>2950.5</v>
      </c>
      <c r="C13" s="235">
        <v>1857</v>
      </c>
      <c r="D13" s="236">
        <v>500</v>
      </c>
      <c r="E13" s="446">
        <f t="shared" si="0"/>
        <v>928.5</v>
      </c>
      <c r="F13" s="238">
        <v>90</v>
      </c>
      <c r="G13" s="235">
        <f t="shared" si="1"/>
        <v>83.564999999999998</v>
      </c>
      <c r="H13" s="101">
        <v>95</v>
      </c>
      <c r="J13" s="176" t="s">
        <v>390</v>
      </c>
      <c r="K13" s="101">
        <v>16</v>
      </c>
      <c r="L13" s="101">
        <v>12</v>
      </c>
      <c r="M13" s="235">
        <v>450</v>
      </c>
      <c r="N13" s="235">
        <f t="shared" si="2"/>
        <v>5.4</v>
      </c>
      <c r="O13" s="235">
        <v>450</v>
      </c>
      <c r="P13" s="235">
        <f t="shared" si="3"/>
        <v>2.4300000000000002</v>
      </c>
      <c r="Q13" s="101">
        <v>25</v>
      </c>
    </row>
    <row r="14" spans="1:17">
      <c r="A14" s="176" t="s">
        <v>391</v>
      </c>
      <c r="B14" s="101">
        <v>381</v>
      </c>
      <c r="C14" s="235">
        <v>236</v>
      </c>
      <c r="D14" s="236">
        <v>500</v>
      </c>
      <c r="E14" s="446">
        <f t="shared" si="0"/>
        <v>118</v>
      </c>
      <c r="F14" s="238">
        <v>90</v>
      </c>
      <c r="G14" s="235">
        <f t="shared" si="1"/>
        <v>10.62</v>
      </c>
      <c r="H14" s="101">
        <v>85</v>
      </c>
      <c r="J14" s="176" t="s">
        <v>391</v>
      </c>
      <c r="K14" s="101">
        <v>4</v>
      </c>
      <c r="L14" s="101">
        <v>0</v>
      </c>
      <c r="M14" s="235">
        <v>450</v>
      </c>
      <c r="N14" s="235">
        <f t="shared" si="2"/>
        <v>0</v>
      </c>
      <c r="O14" s="235">
        <v>450</v>
      </c>
      <c r="P14" s="235">
        <f t="shared" si="3"/>
        <v>0</v>
      </c>
      <c r="Q14" s="101">
        <v>7</v>
      </c>
    </row>
    <row r="15" spans="1:17">
      <c r="A15" s="176" t="s">
        <v>392</v>
      </c>
      <c r="B15" s="101">
        <v>246.5</v>
      </c>
      <c r="C15" s="235">
        <v>190</v>
      </c>
      <c r="D15" s="236">
        <v>500</v>
      </c>
      <c r="E15" s="446">
        <f t="shared" si="0"/>
        <v>95</v>
      </c>
      <c r="F15" s="238">
        <v>90</v>
      </c>
      <c r="G15" s="235">
        <f t="shared" si="1"/>
        <v>8.5500000000000007</v>
      </c>
      <c r="H15" s="101">
        <v>254</v>
      </c>
      <c r="J15" s="176" t="s">
        <v>392</v>
      </c>
      <c r="K15" s="101">
        <v>1</v>
      </c>
      <c r="L15" s="101">
        <v>1</v>
      </c>
      <c r="M15" s="235">
        <v>450</v>
      </c>
      <c r="N15" s="235">
        <f t="shared" si="2"/>
        <v>0.45</v>
      </c>
      <c r="O15" s="235">
        <v>450</v>
      </c>
      <c r="P15" s="235">
        <f t="shared" si="3"/>
        <v>0.20250000000000001</v>
      </c>
      <c r="Q15" s="101">
        <v>5</v>
      </c>
    </row>
    <row r="16" spans="1:17">
      <c r="A16" s="176" t="s">
        <v>393</v>
      </c>
      <c r="B16" s="101">
        <v>110</v>
      </c>
      <c r="C16" s="235">
        <v>85</v>
      </c>
      <c r="D16" s="236">
        <v>500</v>
      </c>
      <c r="E16" s="446">
        <f t="shared" si="0"/>
        <v>42.5</v>
      </c>
      <c r="F16" s="238">
        <v>90</v>
      </c>
      <c r="G16" s="235">
        <f t="shared" si="1"/>
        <v>3.8250000000000002</v>
      </c>
      <c r="H16" s="101">
        <v>19</v>
      </c>
      <c r="J16" s="176" t="s">
        <v>393</v>
      </c>
      <c r="K16" s="101">
        <v>2</v>
      </c>
      <c r="L16" s="101">
        <v>0</v>
      </c>
      <c r="M16" s="235">
        <v>450</v>
      </c>
      <c r="N16" s="235">
        <f t="shared" si="2"/>
        <v>0</v>
      </c>
      <c r="O16" s="235">
        <v>450</v>
      </c>
      <c r="P16" s="235">
        <f t="shared" si="3"/>
        <v>0</v>
      </c>
      <c r="Q16" s="101">
        <v>3</v>
      </c>
    </row>
    <row r="17" spans="1:17">
      <c r="A17" s="176" t="s">
        <v>394</v>
      </c>
      <c r="B17" s="101">
        <v>257</v>
      </c>
      <c r="C17" s="235">
        <v>193</v>
      </c>
      <c r="D17" s="236">
        <v>500</v>
      </c>
      <c r="E17" s="446">
        <f t="shared" si="0"/>
        <v>96.5</v>
      </c>
      <c r="F17" s="238">
        <v>90</v>
      </c>
      <c r="G17" s="235">
        <f t="shared" si="1"/>
        <v>8.6850000000000005</v>
      </c>
      <c r="H17" s="101">
        <v>25</v>
      </c>
      <c r="J17" s="176" t="s">
        <v>394</v>
      </c>
      <c r="K17" s="101">
        <v>1</v>
      </c>
      <c r="L17" s="101">
        <v>0</v>
      </c>
      <c r="M17" s="235">
        <v>450</v>
      </c>
      <c r="N17" s="235">
        <f t="shared" si="2"/>
        <v>0</v>
      </c>
      <c r="O17" s="235">
        <v>450</v>
      </c>
      <c r="P17" s="235">
        <f t="shared" si="3"/>
        <v>0</v>
      </c>
      <c r="Q17" s="101">
        <v>1</v>
      </c>
    </row>
    <row r="18" spans="1:17">
      <c r="A18" s="181"/>
      <c r="B18" s="101"/>
      <c r="C18" s="101"/>
      <c r="D18" s="101"/>
      <c r="E18" s="447"/>
      <c r="F18" s="101"/>
      <c r="G18" s="240"/>
      <c r="H18" s="101"/>
      <c r="J18" s="181"/>
      <c r="K18" s="101"/>
      <c r="L18" s="101"/>
      <c r="M18" s="101"/>
      <c r="N18" s="101"/>
      <c r="O18" s="101"/>
      <c r="P18" s="101"/>
      <c r="Q18" s="101"/>
    </row>
    <row r="19" spans="1:17" s="373" customFormat="1">
      <c r="A19" s="371" t="s">
        <v>1</v>
      </c>
      <c r="B19" s="372">
        <f>SUM(B10:B18)</f>
        <v>5456</v>
      </c>
      <c r="C19" s="372">
        <f>SUM(C10:C18)</f>
        <v>3595</v>
      </c>
      <c r="D19" s="372">
        <f>AVERAGE(D10:D17)</f>
        <v>500</v>
      </c>
      <c r="E19" s="372">
        <f>SUM(E10:E17)</f>
        <v>1798</v>
      </c>
      <c r="F19" s="372">
        <f>AVERAGE(F10:F17)</f>
        <v>90</v>
      </c>
      <c r="G19" s="372">
        <f>SUM(G10:G17)</f>
        <v>161.82</v>
      </c>
      <c r="H19" s="372">
        <f>SUM(H10:H17)</f>
        <v>805</v>
      </c>
      <c r="J19" s="374" t="s">
        <v>1</v>
      </c>
      <c r="K19" s="375">
        <f>SUM(K10:K18)</f>
        <v>37</v>
      </c>
      <c r="L19" s="375">
        <f>SUM(L10:L18)</f>
        <v>15</v>
      </c>
      <c r="M19" s="375">
        <f>AVERAGE(M10:M17)</f>
        <v>450</v>
      </c>
      <c r="N19" s="375">
        <f t="shared" ref="N19:Q19" si="4">SUM(N10:N18)</f>
        <v>6.7500000000000009</v>
      </c>
      <c r="O19" s="375">
        <f>AVERAGE(O10:O17)</f>
        <v>450</v>
      </c>
      <c r="P19" s="375">
        <f t="shared" si="4"/>
        <v>3.0375000000000001</v>
      </c>
      <c r="Q19" s="375">
        <f t="shared" si="4"/>
        <v>62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view="pageBreakPreview" topLeftCell="A7" zoomScale="110" zoomScaleNormal="100" zoomScaleSheetLayoutView="110" workbookViewId="0">
      <selection activeCell="K19" sqref="K19:Q19"/>
    </sheetView>
  </sheetViews>
  <sheetFormatPr defaultColWidth="9.125" defaultRowHeight="18"/>
  <cols>
    <col min="1" max="1" width="9.75" style="26" customWidth="1"/>
    <col min="2" max="2" width="11.75" style="26" customWidth="1"/>
    <col min="3" max="3" width="13" style="26" customWidth="1"/>
    <col min="4" max="4" width="11.625" style="26" customWidth="1"/>
    <col min="5" max="5" width="16.875" style="26" customWidth="1"/>
    <col min="6" max="6" width="12.25" style="26" customWidth="1"/>
    <col min="7" max="7" width="14.75" style="26" customWidth="1"/>
    <col min="8" max="8" width="13.75" style="26" customWidth="1"/>
    <col min="9" max="9" width="3.375" style="26" customWidth="1"/>
    <col min="10" max="10" width="10.75" style="26" customWidth="1"/>
    <col min="11" max="11" width="10.125" style="26" customWidth="1"/>
    <col min="12" max="12" width="11.25" style="26" customWidth="1"/>
    <col min="13" max="13" width="11" style="26" customWidth="1"/>
    <col min="14" max="15" width="10.75" style="26" customWidth="1"/>
    <col min="16" max="16" width="11.125" style="26" customWidth="1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2" t="s">
        <v>145</v>
      </c>
    </row>
    <row r="7" spans="1:17" ht="18.75" customHeight="1">
      <c r="A7" s="25"/>
      <c r="B7" s="229"/>
      <c r="C7" s="551" t="s">
        <v>38</v>
      </c>
      <c r="D7" s="551"/>
      <c r="E7" s="551"/>
      <c r="F7" s="551"/>
      <c r="G7" s="551"/>
      <c r="H7" s="230"/>
      <c r="J7" s="25"/>
      <c r="K7" s="550" t="s">
        <v>154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33"/>
      <c r="B9" s="173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4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s="239" customFormat="1">
      <c r="A10" s="234" t="s">
        <v>387</v>
      </c>
      <c r="B10" s="235">
        <v>82</v>
      </c>
      <c r="C10" s="235">
        <v>82</v>
      </c>
      <c r="D10" s="236">
        <v>500</v>
      </c>
      <c r="E10" s="237">
        <f>(C10*D10)/1000</f>
        <v>41</v>
      </c>
      <c r="F10" s="238">
        <v>90</v>
      </c>
      <c r="G10" s="235">
        <f>(E10*F10*1000)/1000000</f>
        <v>3.69</v>
      </c>
      <c r="H10" s="235">
        <v>74</v>
      </c>
      <c r="J10" s="234" t="s">
        <v>387</v>
      </c>
      <c r="K10" s="235">
        <v>13</v>
      </c>
      <c r="L10" s="235">
        <v>11</v>
      </c>
      <c r="M10" s="235">
        <v>480</v>
      </c>
      <c r="N10" s="235">
        <f>(L10*M10)/1000</f>
        <v>5.28</v>
      </c>
      <c r="O10" s="235">
        <v>65</v>
      </c>
      <c r="P10" s="235">
        <f>(N10*O10*1000)/1000000</f>
        <v>0.34320000000000001</v>
      </c>
      <c r="Q10" s="235">
        <v>44</v>
      </c>
    </row>
    <row r="11" spans="1:17">
      <c r="A11" s="176" t="s">
        <v>388</v>
      </c>
      <c r="B11" s="101">
        <v>102</v>
      </c>
      <c r="C11" s="235">
        <v>54</v>
      </c>
      <c r="D11" s="236">
        <v>500</v>
      </c>
      <c r="E11" s="237">
        <f t="shared" ref="E11:E17" si="0">(C11*D11)/1000</f>
        <v>27</v>
      </c>
      <c r="F11" s="238">
        <v>90</v>
      </c>
      <c r="G11" s="235">
        <f t="shared" ref="G11:G17" si="1">(E11*F11*1000)/1000000</f>
        <v>2.4300000000000002</v>
      </c>
      <c r="H11" s="101">
        <v>68</v>
      </c>
      <c r="J11" s="176" t="s">
        <v>388</v>
      </c>
      <c r="K11" s="101">
        <v>8</v>
      </c>
      <c r="L11" s="101">
        <v>5</v>
      </c>
      <c r="M11" s="235">
        <v>480</v>
      </c>
      <c r="N11" s="235">
        <f t="shared" ref="N11:N17" si="2">(L11*M11)/1000</f>
        <v>2.4</v>
      </c>
      <c r="O11" s="235">
        <v>65</v>
      </c>
      <c r="P11" s="235">
        <f t="shared" ref="P11:P17" si="3">(N11*O11*1000)/1000000</f>
        <v>0.156</v>
      </c>
      <c r="Q11" s="101">
        <v>35</v>
      </c>
    </row>
    <row r="12" spans="1:17">
      <c r="A12" s="176" t="s">
        <v>389</v>
      </c>
      <c r="B12" s="101">
        <v>1024</v>
      </c>
      <c r="C12" s="235">
        <v>677</v>
      </c>
      <c r="D12" s="236">
        <v>500</v>
      </c>
      <c r="E12" s="237">
        <f t="shared" si="0"/>
        <v>338.5</v>
      </c>
      <c r="F12" s="238">
        <v>90</v>
      </c>
      <c r="G12" s="235">
        <f t="shared" si="1"/>
        <v>30.465</v>
      </c>
      <c r="H12" s="101">
        <v>185</v>
      </c>
      <c r="J12" s="176" t="s">
        <v>389</v>
      </c>
      <c r="K12" s="101">
        <v>27</v>
      </c>
      <c r="L12" s="101">
        <v>25</v>
      </c>
      <c r="M12" s="235">
        <v>480</v>
      </c>
      <c r="N12" s="235">
        <f t="shared" si="2"/>
        <v>12</v>
      </c>
      <c r="O12" s="235">
        <v>65</v>
      </c>
      <c r="P12" s="235">
        <f t="shared" si="3"/>
        <v>0.78</v>
      </c>
      <c r="Q12" s="101">
        <v>75</v>
      </c>
    </row>
    <row r="13" spans="1:17">
      <c r="A13" s="176" t="s">
        <v>390</v>
      </c>
      <c r="B13" s="101">
        <v>2742.5</v>
      </c>
      <c r="C13" s="235">
        <v>1674</v>
      </c>
      <c r="D13" s="236">
        <v>500</v>
      </c>
      <c r="E13" s="237">
        <f t="shared" si="0"/>
        <v>837</v>
      </c>
      <c r="F13" s="238">
        <v>90</v>
      </c>
      <c r="G13" s="235">
        <f t="shared" si="1"/>
        <v>75.33</v>
      </c>
      <c r="H13" s="101">
        <v>95</v>
      </c>
      <c r="J13" s="176" t="s">
        <v>390</v>
      </c>
      <c r="K13" s="101">
        <v>46</v>
      </c>
      <c r="L13" s="101">
        <v>38</v>
      </c>
      <c r="M13" s="235">
        <v>480</v>
      </c>
      <c r="N13" s="235">
        <f t="shared" si="2"/>
        <v>18.239999999999998</v>
      </c>
      <c r="O13" s="235">
        <v>65</v>
      </c>
      <c r="P13" s="235">
        <f t="shared" si="3"/>
        <v>1.1856</v>
      </c>
      <c r="Q13" s="101">
        <v>82</v>
      </c>
    </row>
    <row r="14" spans="1:17">
      <c r="A14" s="176" t="s">
        <v>391</v>
      </c>
      <c r="B14" s="101">
        <v>310</v>
      </c>
      <c r="C14" s="235">
        <v>183</v>
      </c>
      <c r="D14" s="236">
        <v>500</v>
      </c>
      <c r="E14" s="237">
        <f t="shared" si="0"/>
        <v>91.5</v>
      </c>
      <c r="F14" s="238">
        <v>90</v>
      </c>
      <c r="G14" s="235">
        <f t="shared" si="1"/>
        <v>8.2349999999999994</v>
      </c>
      <c r="H14" s="101">
        <v>85</v>
      </c>
      <c r="J14" s="176" t="s">
        <v>391</v>
      </c>
      <c r="K14" s="101">
        <v>16</v>
      </c>
      <c r="L14" s="101">
        <v>10</v>
      </c>
      <c r="M14" s="235">
        <v>480</v>
      </c>
      <c r="N14" s="235">
        <f t="shared" si="2"/>
        <v>4.8</v>
      </c>
      <c r="O14" s="235">
        <v>65</v>
      </c>
      <c r="P14" s="235">
        <f t="shared" si="3"/>
        <v>0.312</v>
      </c>
      <c r="Q14" s="101">
        <v>27</v>
      </c>
    </row>
    <row r="15" spans="1:17">
      <c r="A15" s="176" t="s">
        <v>392</v>
      </c>
      <c r="B15" s="101">
        <v>185.5</v>
      </c>
      <c r="C15" s="235">
        <v>135</v>
      </c>
      <c r="D15" s="236">
        <v>500</v>
      </c>
      <c r="E15" s="237">
        <f t="shared" si="0"/>
        <v>67.5</v>
      </c>
      <c r="F15" s="238">
        <v>90</v>
      </c>
      <c r="G15" s="235">
        <f t="shared" si="1"/>
        <v>6.0750000000000002</v>
      </c>
      <c r="H15" s="101">
        <v>254</v>
      </c>
      <c r="J15" s="176" t="s">
        <v>392</v>
      </c>
      <c r="K15" s="101">
        <v>15</v>
      </c>
      <c r="L15" s="101">
        <v>13</v>
      </c>
      <c r="M15" s="235">
        <v>480</v>
      </c>
      <c r="N15" s="235">
        <f t="shared" si="2"/>
        <v>6.24</v>
      </c>
      <c r="O15" s="235">
        <v>65</v>
      </c>
      <c r="P15" s="235">
        <f t="shared" si="3"/>
        <v>0.40560000000000002</v>
      </c>
      <c r="Q15" s="101">
        <v>37</v>
      </c>
    </row>
    <row r="16" spans="1:17">
      <c r="A16" s="176" t="s">
        <v>393</v>
      </c>
      <c r="B16" s="101">
        <v>61</v>
      </c>
      <c r="C16" s="235">
        <v>42</v>
      </c>
      <c r="D16" s="236">
        <v>500</v>
      </c>
      <c r="E16" s="237">
        <f t="shared" si="0"/>
        <v>21</v>
      </c>
      <c r="F16" s="238">
        <v>90</v>
      </c>
      <c r="G16" s="235">
        <f t="shared" si="1"/>
        <v>1.89</v>
      </c>
      <c r="H16" s="101">
        <v>19</v>
      </c>
      <c r="J16" s="176" t="s">
        <v>393</v>
      </c>
      <c r="K16" s="101">
        <v>9</v>
      </c>
      <c r="L16" s="101">
        <v>9</v>
      </c>
      <c r="M16" s="235">
        <v>480</v>
      </c>
      <c r="N16" s="235">
        <f t="shared" si="2"/>
        <v>4.32</v>
      </c>
      <c r="O16" s="235">
        <v>65</v>
      </c>
      <c r="P16" s="235">
        <f t="shared" si="3"/>
        <v>0.28079999999999999</v>
      </c>
      <c r="Q16" s="101">
        <v>15</v>
      </c>
    </row>
    <row r="17" spans="1:17">
      <c r="A17" s="176" t="s">
        <v>394</v>
      </c>
      <c r="B17" s="101">
        <v>196</v>
      </c>
      <c r="C17" s="235">
        <v>137</v>
      </c>
      <c r="D17" s="236">
        <v>500</v>
      </c>
      <c r="E17" s="237">
        <f t="shared" si="0"/>
        <v>68.5</v>
      </c>
      <c r="F17" s="238">
        <v>90</v>
      </c>
      <c r="G17" s="235">
        <f t="shared" si="1"/>
        <v>6.165</v>
      </c>
      <c r="H17" s="101">
        <v>25</v>
      </c>
      <c r="J17" s="176" t="s">
        <v>394</v>
      </c>
      <c r="K17" s="101">
        <v>14</v>
      </c>
      <c r="L17" s="101">
        <v>14</v>
      </c>
      <c r="M17" s="235">
        <v>480</v>
      </c>
      <c r="N17" s="235">
        <f t="shared" si="2"/>
        <v>6.72</v>
      </c>
      <c r="O17" s="235">
        <v>65</v>
      </c>
      <c r="P17" s="235">
        <f t="shared" si="3"/>
        <v>0.43680000000000002</v>
      </c>
      <c r="Q17" s="101">
        <v>38</v>
      </c>
    </row>
    <row r="18" spans="1:17">
      <c r="A18" s="181"/>
      <c r="B18" s="101"/>
      <c r="C18" s="101"/>
      <c r="D18" s="101"/>
      <c r="E18" s="177"/>
      <c r="F18" s="101"/>
      <c r="G18" s="240"/>
      <c r="H18" s="101"/>
      <c r="J18" s="181"/>
      <c r="K18" s="101"/>
      <c r="L18" s="101"/>
      <c r="M18" s="101"/>
      <c r="N18" s="101"/>
      <c r="O18" s="101"/>
      <c r="P18" s="101"/>
      <c r="Q18" s="101"/>
    </row>
    <row r="19" spans="1:17" s="23" customFormat="1">
      <c r="A19" s="71" t="s">
        <v>1</v>
      </c>
      <c r="B19" s="73">
        <f>SUM(B10:B18)</f>
        <v>4703</v>
      </c>
      <c r="C19" s="73">
        <f>SUM(C10:C18)</f>
        <v>2984</v>
      </c>
      <c r="D19" s="73">
        <f>AVERAGE(D10:D17)</f>
        <v>500</v>
      </c>
      <c r="E19" s="71">
        <f>SUM(E10:E17)</f>
        <v>1492</v>
      </c>
      <c r="F19" s="73">
        <f>AVERAGE(F10:F17)</f>
        <v>90</v>
      </c>
      <c r="G19" s="73">
        <f>SUM(G10:G17)</f>
        <v>134.27999999999997</v>
      </c>
      <c r="H19" s="73">
        <f>SUM(H10:H17)</f>
        <v>805</v>
      </c>
      <c r="J19" s="63" t="s">
        <v>1</v>
      </c>
      <c r="K19" s="241">
        <f>SUM(K10:K18)</f>
        <v>148</v>
      </c>
      <c r="L19" s="241">
        <f>SUM(L10:L18)</f>
        <v>125</v>
      </c>
      <c r="M19" s="241">
        <f>AVERAGE(M10:M17)</f>
        <v>480</v>
      </c>
      <c r="N19" s="241">
        <f>SUM(N10:N17)</f>
        <v>60</v>
      </c>
      <c r="O19" s="241">
        <v>60</v>
      </c>
      <c r="P19" s="241">
        <f>SUM(P10:P17)</f>
        <v>3.9</v>
      </c>
      <c r="Q19" s="241">
        <f>SUM(Q10:Q17)</f>
        <v>353</v>
      </c>
    </row>
  </sheetData>
  <mergeCells count="4">
    <mergeCell ref="C7:G7"/>
    <mergeCell ref="K7:Q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9"/>
  <sheetViews>
    <sheetView view="pageBreakPreview" topLeftCell="A7" zoomScaleNormal="100" zoomScaleSheetLayoutView="100" workbookViewId="0">
      <selection activeCell="K19" sqref="K19:Q19"/>
    </sheetView>
  </sheetViews>
  <sheetFormatPr defaultColWidth="9.125" defaultRowHeight="18"/>
  <cols>
    <col min="1" max="1" width="10.125" style="26" customWidth="1"/>
    <col min="2" max="2" width="9.875" style="26" customWidth="1"/>
    <col min="3" max="3" width="12" style="26" customWidth="1"/>
    <col min="4" max="4" width="10.625" style="26" customWidth="1"/>
    <col min="5" max="5" width="11.625" style="26" customWidth="1"/>
    <col min="6" max="6" width="10.875" style="26" customWidth="1"/>
    <col min="7" max="7" width="15.375" style="26" customWidth="1"/>
    <col min="8" max="8" width="13.875" style="26" customWidth="1"/>
    <col min="9" max="9" width="2.375" style="26" customWidth="1"/>
    <col min="10" max="10" width="10.375" style="26" customWidth="1"/>
    <col min="11" max="11" width="10.125" style="26" customWidth="1"/>
    <col min="12" max="12" width="10.75" style="26" customWidth="1"/>
    <col min="13" max="13" width="10.125" style="26" customWidth="1"/>
    <col min="14" max="14" width="12" style="26" customWidth="1"/>
    <col min="15" max="15" width="10.625" style="26" customWidth="1"/>
    <col min="16" max="16" width="9.875" style="26" bestFit="1" customWidth="1"/>
    <col min="17" max="17" width="13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515" t="s">
        <v>371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</row>
    <row r="4" spans="1:17" s="23" customFormat="1" ht="21" customHeight="1">
      <c r="A4" s="553" t="s">
        <v>446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  <c r="O4" s="553"/>
      <c r="P4" s="553"/>
      <c r="Q4" s="55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72"/>
      <c r="I6" s="16"/>
      <c r="J6" s="16"/>
      <c r="K6" s="22"/>
      <c r="L6" s="22"/>
      <c r="M6" s="22"/>
      <c r="N6" s="22"/>
      <c r="O6" s="22"/>
      <c r="Q6" s="172" t="s">
        <v>144</v>
      </c>
    </row>
    <row r="7" spans="1:17" ht="24" customHeight="1">
      <c r="A7" s="25"/>
      <c r="B7" s="229"/>
      <c r="C7" s="551" t="s">
        <v>39</v>
      </c>
      <c r="D7" s="551"/>
      <c r="E7" s="551"/>
      <c r="F7" s="551"/>
      <c r="G7" s="551"/>
      <c r="H7" s="230"/>
      <c r="J7" s="25"/>
      <c r="K7" s="550" t="s">
        <v>157</v>
      </c>
      <c r="L7" s="551"/>
      <c r="M7" s="551"/>
      <c r="N7" s="551"/>
      <c r="O7" s="551"/>
      <c r="P7" s="551"/>
      <c r="Q7" s="552"/>
    </row>
    <row r="8" spans="1:17">
      <c r="A8" s="54" t="s">
        <v>382</v>
      </c>
      <c r="B8" s="17" t="s">
        <v>23</v>
      </c>
      <c r="C8" s="231" t="s">
        <v>25</v>
      </c>
      <c r="D8" s="25" t="s">
        <v>26</v>
      </c>
      <c r="E8" s="231" t="s">
        <v>28</v>
      </c>
      <c r="F8" s="25" t="s">
        <v>34</v>
      </c>
      <c r="G8" s="25" t="s">
        <v>30</v>
      </c>
      <c r="H8" s="232" t="s">
        <v>32</v>
      </c>
      <c r="J8" s="54" t="s">
        <v>382</v>
      </c>
      <c r="K8" s="54" t="s">
        <v>23</v>
      </c>
      <c r="L8" s="54" t="s">
        <v>25</v>
      </c>
      <c r="M8" s="54" t="s">
        <v>26</v>
      </c>
      <c r="N8" s="233" t="s">
        <v>28</v>
      </c>
      <c r="O8" s="54" t="s">
        <v>34</v>
      </c>
      <c r="P8" s="54" t="s">
        <v>30</v>
      </c>
      <c r="Q8" s="233" t="s">
        <v>32</v>
      </c>
    </row>
    <row r="9" spans="1:17">
      <c r="A9" s="33"/>
      <c r="B9" s="173" t="s">
        <v>24</v>
      </c>
      <c r="C9" s="63" t="s">
        <v>24</v>
      </c>
      <c r="D9" s="63" t="s">
        <v>27</v>
      </c>
      <c r="E9" s="63" t="s">
        <v>60</v>
      </c>
      <c r="F9" s="63" t="s">
        <v>33</v>
      </c>
      <c r="G9" s="63" t="s">
        <v>31</v>
      </c>
      <c r="H9" s="174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234" t="s">
        <v>387</v>
      </c>
      <c r="B10" s="181">
        <v>1</v>
      </c>
      <c r="C10" s="181">
        <v>1</v>
      </c>
      <c r="D10" s="181">
        <v>450</v>
      </c>
      <c r="E10" s="181">
        <f>(C10*D10)/1000</f>
        <v>0.45</v>
      </c>
      <c r="F10" s="181">
        <v>65</v>
      </c>
      <c r="G10" s="181">
        <f>(E10*F10*1000)/1000000</f>
        <v>2.9250000000000002E-2</v>
      </c>
      <c r="H10" s="181">
        <v>12</v>
      </c>
      <c r="J10" s="234" t="s">
        <v>387</v>
      </c>
      <c r="K10" s="181">
        <v>3</v>
      </c>
      <c r="L10" s="181">
        <v>2</v>
      </c>
      <c r="M10" s="181">
        <v>450</v>
      </c>
      <c r="N10" s="181">
        <f>(L10*M10)/1000</f>
        <v>0.9</v>
      </c>
      <c r="O10" s="181">
        <v>65</v>
      </c>
      <c r="P10" s="181">
        <f>(N10*O10*1000)/1000000</f>
        <v>5.8500000000000003E-2</v>
      </c>
      <c r="Q10" s="181">
        <v>2</v>
      </c>
    </row>
    <row r="11" spans="1:17">
      <c r="A11" s="176" t="s">
        <v>388</v>
      </c>
      <c r="B11" s="181">
        <v>4</v>
      </c>
      <c r="C11" s="181">
        <v>4</v>
      </c>
      <c r="D11" s="181">
        <v>450</v>
      </c>
      <c r="E11" s="181">
        <f t="shared" ref="E11:E17" si="0">(C11*D11)/1000</f>
        <v>1.8</v>
      </c>
      <c r="F11" s="181">
        <v>65</v>
      </c>
      <c r="G11" s="181">
        <f t="shared" ref="G11:G17" si="1">(E11*F11*1000)/1000000</f>
        <v>0.11700000000000001</v>
      </c>
      <c r="H11" s="181">
        <v>24</v>
      </c>
      <c r="J11" s="176" t="s">
        <v>388</v>
      </c>
      <c r="K11" s="181">
        <v>10</v>
      </c>
      <c r="L11" s="181">
        <v>8</v>
      </c>
      <c r="M11" s="181">
        <v>420</v>
      </c>
      <c r="N11" s="181">
        <f t="shared" ref="N11:N17" si="2">(L11*M11)/1000</f>
        <v>3.36</v>
      </c>
      <c r="O11" s="181">
        <v>65</v>
      </c>
      <c r="P11" s="181">
        <f t="shared" ref="P11:P17" si="3">(N11*O11*1000)/1000000</f>
        <v>0.21840000000000001</v>
      </c>
      <c r="Q11" s="181">
        <v>8</v>
      </c>
    </row>
    <row r="12" spans="1:17">
      <c r="A12" s="176" t="s">
        <v>389</v>
      </c>
      <c r="B12" s="181">
        <v>7</v>
      </c>
      <c r="C12" s="181">
        <v>7</v>
      </c>
      <c r="D12" s="181">
        <v>450</v>
      </c>
      <c r="E12" s="181">
        <f t="shared" si="0"/>
        <v>3.15</v>
      </c>
      <c r="F12" s="181">
        <v>65</v>
      </c>
      <c r="G12" s="181">
        <f t="shared" si="1"/>
        <v>0.20474999999999999</v>
      </c>
      <c r="H12" s="181">
        <v>22</v>
      </c>
      <c r="J12" s="176" t="s">
        <v>389</v>
      </c>
      <c r="K12" s="181">
        <v>23</v>
      </c>
      <c r="L12" s="181">
        <v>12</v>
      </c>
      <c r="M12" s="181">
        <v>420</v>
      </c>
      <c r="N12" s="181">
        <f t="shared" si="2"/>
        <v>5.04</v>
      </c>
      <c r="O12" s="181">
        <v>65</v>
      </c>
      <c r="P12" s="181">
        <f t="shared" si="3"/>
        <v>0.3276</v>
      </c>
      <c r="Q12" s="181">
        <v>23</v>
      </c>
    </row>
    <row r="13" spans="1:17">
      <c r="A13" s="176" t="s">
        <v>390</v>
      </c>
      <c r="B13" s="181">
        <v>12</v>
      </c>
      <c r="C13" s="181">
        <v>12</v>
      </c>
      <c r="D13" s="181">
        <v>450</v>
      </c>
      <c r="E13" s="181">
        <f t="shared" si="0"/>
        <v>5.4</v>
      </c>
      <c r="F13" s="181">
        <v>65</v>
      </c>
      <c r="G13" s="181">
        <f t="shared" si="1"/>
        <v>0.35099999999999998</v>
      </c>
      <c r="H13" s="181">
        <v>61</v>
      </c>
      <c r="J13" s="176" t="s">
        <v>390</v>
      </c>
      <c r="K13" s="181">
        <v>29</v>
      </c>
      <c r="L13" s="181">
        <v>22</v>
      </c>
      <c r="M13" s="181">
        <v>420</v>
      </c>
      <c r="N13" s="181">
        <f t="shared" si="2"/>
        <v>9.24</v>
      </c>
      <c r="O13" s="181">
        <v>65</v>
      </c>
      <c r="P13" s="181">
        <f t="shared" si="3"/>
        <v>0.60060000000000002</v>
      </c>
      <c r="Q13" s="181">
        <v>42</v>
      </c>
    </row>
    <row r="14" spans="1:17">
      <c r="A14" s="176" t="s">
        <v>391</v>
      </c>
      <c r="B14" s="181">
        <v>3</v>
      </c>
      <c r="C14" s="181">
        <v>3</v>
      </c>
      <c r="D14" s="181">
        <v>450</v>
      </c>
      <c r="E14" s="181">
        <f t="shared" si="0"/>
        <v>1.35</v>
      </c>
      <c r="F14" s="181">
        <v>65</v>
      </c>
      <c r="G14" s="181">
        <f t="shared" si="1"/>
        <v>8.7749999999999995E-2</v>
      </c>
      <c r="H14" s="181">
        <v>7</v>
      </c>
      <c r="J14" s="176" t="s">
        <v>391</v>
      </c>
      <c r="K14" s="181">
        <v>13</v>
      </c>
      <c r="L14" s="181">
        <v>10</v>
      </c>
      <c r="M14" s="181">
        <v>420</v>
      </c>
      <c r="N14" s="181">
        <f t="shared" si="2"/>
        <v>4.2</v>
      </c>
      <c r="O14" s="181">
        <v>65</v>
      </c>
      <c r="P14" s="181">
        <f t="shared" si="3"/>
        <v>0.27300000000000002</v>
      </c>
      <c r="Q14" s="181">
        <v>22</v>
      </c>
    </row>
    <row r="15" spans="1:17">
      <c r="A15" s="176" t="s">
        <v>392</v>
      </c>
      <c r="B15" s="181">
        <v>4</v>
      </c>
      <c r="C15" s="181">
        <v>4</v>
      </c>
      <c r="D15" s="181">
        <v>450</v>
      </c>
      <c r="E15" s="181">
        <f t="shared" si="0"/>
        <v>1.8</v>
      </c>
      <c r="F15" s="181">
        <v>65</v>
      </c>
      <c r="G15" s="181">
        <f t="shared" si="1"/>
        <v>0.11700000000000001</v>
      </c>
      <c r="H15" s="181">
        <v>10</v>
      </c>
      <c r="J15" s="176" t="s">
        <v>392</v>
      </c>
      <c r="K15" s="181">
        <v>4</v>
      </c>
      <c r="L15" s="181">
        <v>2</v>
      </c>
      <c r="M15" s="181">
        <v>420</v>
      </c>
      <c r="N15" s="181">
        <f t="shared" si="2"/>
        <v>0.84</v>
      </c>
      <c r="O15" s="181">
        <v>65</v>
      </c>
      <c r="P15" s="181">
        <f t="shared" si="3"/>
        <v>5.4600000000000003E-2</v>
      </c>
      <c r="Q15" s="181">
        <v>12</v>
      </c>
    </row>
    <row r="16" spans="1:17">
      <c r="A16" s="176" t="s">
        <v>393</v>
      </c>
      <c r="B16" s="181">
        <v>2</v>
      </c>
      <c r="C16" s="181">
        <v>2</v>
      </c>
      <c r="D16" s="181">
        <v>450</v>
      </c>
      <c r="E16" s="181">
        <f t="shared" si="0"/>
        <v>0.9</v>
      </c>
      <c r="F16" s="181">
        <v>65</v>
      </c>
      <c r="G16" s="181">
        <f t="shared" si="1"/>
        <v>5.8500000000000003E-2</v>
      </c>
      <c r="H16" s="181">
        <v>8</v>
      </c>
      <c r="J16" s="176" t="s">
        <v>393</v>
      </c>
      <c r="K16" s="181">
        <v>8</v>
      </c>
      <c r="L16" s="181">
        <v>6</v>
      </c>
      <c r="M16" s="181">
        <v>420</v>
      </c>
      <c r="N16" s="181">
        <f t="shared" si="2"/>
        <v>2.52</v>
      </c>
      <c r="O16" s="181">
        <v>65</v>
      </c>
      <c r="P16" s="181">
        <f t="shared" si="3"/>
        <v>0.1638</v>
      </c>
      <c r="Q16" s="181">
        <v>5</v>
      </c>
    </row>
    <row r="17" spans="1:17">
      <c r="A17" s="176" t="s">
        <v>394</v>
      </c>
      <c r="B17" s="181">
        <v>2</v>
      </c>
      <c r="C17" s="181">
        <v>2</v>
      </c>
      <c r="D17" s="181">
        <v>450</v>
      </c>
      <c r="E17" s="181">
        <f t="shared" si="0"/>
        <v>0.9</v>
      </c>
      <c r="F17" s="181">
        <v>65</v>
      </c>
      <c r="G17" s="181">
        <f t="shared" si="1"/>
        <v>5.8500000000000003E-2</v>
      </c>
      <c r="H17" s="181">
        <v>12</v>
      </c>
      <c r="J17" s="176" t="s">
        <v>394</v>
      </c>
      <c r="K17" s="181">
        <v>2</v>
      </c>
      <c r="L17" s="181">
        <v>0</v>
      </c>
      <c r="M17" s="181">
        <v>420</v>
      </c>
      <c r="N17" s="181">
        <f t="shared" si="2"/>
        <v>0</v>
      </c>
      <c r="O17" s="181">
        <v>65</v>
      </c>
      <c r="P17" s="181">
        <f t="shared" si="3"/>
        <v>0</v>
      </c>
      <c r="Q17" s="181">
        <v>3</v>
      </c>
    </row>
    <row r="18" spans="1:17">
      <c r="A18" s="181"/>
      <c r="B18" s="181"/>
      <c r="C18" s="181"/>
      <c r="D18" s="181"/>
      <c r="E18" s="181"/>
      <c r="F18" s="181"/>
      <c r="G18" s="242"/>
      <c r="H18" s="181"/>
      <c r="J18" s="181"/>
      <c r="K18" s="181"/>
      <c r="L18" s="181"/>
      <c r="M18" s="181"/>
      <c r="N18" s="181"/>
      <c r="O18" s="181"/>
      <c r="P18" s="243"/>
      <c r="Q18" s="181"/>
    </row>
    <row r="19" spans="1:17" s="23" customFormat="1">
      <c r="A19" s="71" t="s">
        <v>1</v>
      </c>
      <c r="B19" s="73">
        <f>SUM(B10:B18)</f>
        <v>35</v>
      </c>
      <c r="C19" s="73">
        <f>SUM(C10:C18)</f>
        <v>35</v>
      </c>
      <c r="D19" s="23">
        <f>AVERAGE(D10:D17)</f>
        <v>450</v>
      </c>
      <c r="E19" s="73">
        <f>SUM(E10:E17)</f>
        <v>15.750000000000002</v>
      </c>
      <c r="F19" s="73">
        <f>AVERAGE(F10:F17)</f>
        <v>65</v>
      </c>
      <c r="G19" s="244">
        <f>SUM(G10:G17)</f>
        <v>1.0237499999999999</v>
      </c>
      <c r="H19" s="73">
        <v>156</v>
      </c>
      <c r="J19" s="63" t="s">
        <v>1</v>
      </c>
      <c r="K19" s="245">
        <f>SUM(K10:K18)</f>
        <v>92</v>
      </c>
      <c r="L19" s="245">
        <f>SUM(L10:L18)</f>
        <v>62</v>
      </c>
      <c r="M19" s="245">
        <f>AVERAGE(M10:M17)</f>
        <v>423.75</v>
      </c>
      <c r="N19" s="245">
        <f>SUM(N10:N18)</f>
        <v>26.099999999999998</v>
      </c>
      <c r="O19" s="245">
        <f>AVERAGE(O10:O17)</f>
        <v>65</v>
      </c>
      <c r="P19" s="246">
        <f>SUM(P10:P17)</f>
        <v>1.6964999999999999</v>
      </c>
      <c r="Q19" s="245">
        <v>117</v>
      </c>
    </row>
  </sheetData>
  <mergeCells count="4">
    <mergeCell ref="C7:G7"/>
    <mergeCell ref="K7:Q7"/>
    <mergeCell ref="A3:Q3"/>
    <mergeCell ref="A4:Q4"/>
  </mergeCells>
  <phoneticPr fontId="0" type="noConversion"/>
  <pageMargins left="0.32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7</vt:i4>
      </vt:variant>
    </vt:vector>
  </HeadingPairs>
  <TitlesOfParts>
    <vt:vector size="63" baseType="lpstr">
      <vt:lpstr>สรุปข้อมูลรายตำบล</vt:lpstr>
      <vt:lpstr>ครัวเรือน</vt:lpstr>
      <vt:lpstr>การใช้ประโยชน์ที่ดิน</vt:lpstr>
      <vt:lpstr>ข้าวนาปี-นาปรัง</vt:lpstr>
      <vt:lpstr>นาร้าง</vt:lpstr>
      <vt:lpstr>ยางพารา</vt:lpstr>
      <vt:lpstr>ทุเรียนรวม-โอฉี่</vt:lpstr>
      <vt:lpstr>ทุเรียนหมอนทอง-ก้านยาว</vt:lpstr>
      <vt:lpstr>ทุเรียนชะนี-พวงมณี</vt:lpstr>
      <vt:lpstr>ทุเรียนเหมาซันหว่อง-พื้นเมือง</vt:lpstr>
      <vt:lpstr>ทุเรียนยาวลิ้นจี่</vt:lpstr>
      <vt:lpstr>มังคุด-เงาะ</vt:lpstr>
      <vt:lpstr>ลองกอง-ลางสาด</vt:lpstr>
      <vt:lpstr>ส้มโชกุน-ส้มจุก</vt:lpstr>
      <vt:lpstr>ส้มโอ-มะม่วง</vt:lpstr>
      <vt:lpstr>มะนาว-กระท้อน</vt:lpstr>
      <vt:lpstr>จำปาดะ-ขนุน</vt:lpstr>
      <vt:lpstr>ลำไย-ละไม</vt:lpstr>
      <vt:lpstr>ลังแข-กล้วยน้ำว้า</vt:lpstr>
      <vt:lpstr>กล้วยหิน-กล้วยหอมทอง</vt:lpstr>
      <vt:lpstr>กล้วยไข่-กล้วยนางพญา</vt:lpstr>
      <vt:lpstr>กล้วยหักมุก-กล้วยขี้ช้าง</vt:lpstr>
      <vt:lpstr>กล้วยปีแซมัส-เล็บมือนาง</vt:lpstr>
      <vt:lpstr>ละมุด-สละ</vt:lpstr>
      <vt:lpstr>มะละกอ-มะขาม</vt:lpstr>
      <vt:lpstr>มะพร้าวแก่-อ่อน</vt:lpstr>
      <vt:lpstr>หยี-กาแฟ</vt:lpstr>
      <vt:lpstr>ปาล์มน้ำมัน-ส้มแขก</vt:lpstr>
      <vt:lpstr>ลูกเนียง-เนียงนก</vt:lpstr>
      <vt:lpstr>หมาก-สะตอ</vt:lpstr>
      <vt:lpstr>สะเดา-กระถินเทพา</vt:lpstr>
      <vt:lpstr>เหรียง-กฤษณา</vt:lpstr>
      <vt:lpstr>สัก-โกโก้</vt:lpstr>
      <vt:lpstr>ไผ่หวาน-ไผ่พื้นเมือง</vt:lpstr>
      <vt:lpstr>ถั่วฝักยาว-มะระจีน</vt:lpstr>
      <vt:lpstr>แตงกวา-ผักบุ้งจีน</vt:lpstr>
      <vt:lpstr>พริกขึ้หนู-มะเขือยาว</vt:lpstr>
      <vt:lpstr>มะเขือเปราะ-แตงโม</vt:lpstr>
      <vt:lpstr>ข้าวโพดหวาน-ข้าวโพดฝักอ่อน</vt:lpstr>
      <vt:lpstr>ตะไคร้-คะน้า</vt:lpstr>
      <vt:lpstr>กวางตุ้ง-ขมิ้น</vt:lpstr>
      <vt:lpstr>บวบ-ฟักทอง</vt:lpstr>
      <vt:lpstr>ผักน้ำ-หอมแบ่ง</vt:lpstr>
      <vt:lpstr>ไพล-พริกไทย</vt:lpstr>
      <vt:lpstr>หญ้าหวาน</vt:lpstr>
      <vt:lpstr>ขิง-ข่า</vt:lpstr>
      <vt:lpstr>สับปะรด-ถั่วลิสง</vt:lpstr>
      <vt:lpstr>ถั่วหรั่ง-อ้อยคั้นน้ำ</vt:lpstr>
      <vt:lpstr>มันเทศ-มันสำปะหลัง</vt:lpstr>
      <vt:lpstr>ดาหลา-เบญจมาศ</vt:lpstr>
      <vt:lpstr>มะลิ</vt:lpstr>
      <vt:lpstr>ดาวเรือง</vt:lpstr>
      <vt:lpstr>ข้อมูลสถาบันเษตรกร</vt:lpstr>
      <vt:lpstr>กลุ่มแม่บ้านเกษตรกร</vt:lpstr>
      <vt:lpstr>กลุ่มยุวเกษตรกร</vt:lpstr>
      <vt:lpstr>วิสาหกิจชุมชน</vt:lpstr>
      <vt:lpstr>'กล้วยหิน-กล้วยหอมทอง'!Print_Area</vt:lpstr>
      <vt:lpstr>การใช้ประโยชน์ที่ดิน!Print_Area</vt:lpstr>
      <vt:lpstr>ครัวเรือน!Print_Area</vt:lpstr>
      <vt:lpstr>'ทุเรียนเหมาซันหว่อง-พื้นเมือง'!Print_Area</vt:lpstr>
      <vt:lpstr>'ทุเรียนรวม-โอฉี่'!Print_Area</vt:lpstr>
      <vt:lpstr>'ทุเรียนหมอนทอง-ก้านยาว'!Print_Area</vt:lpstr>
      <vt:lpstr>'ปาล์มน้ำมัน-ส้มแขก'!Print_Area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warunee saelok</cp:lastModifiedBy>
  <cp:lastPrinted>2023-12-07T08:14:31Z</cp:lastPrinted>
  <dcterms:created xsi:type="dcterms:W3CDTF">2002-11-30T09:24:39Z</dcterms:created>
  <dcterms:modified xsi:type="dcterms:W3CDTF">2026-01-19T08:19:51Z</dcterms:modified>
</cp:coreProperties>
</file>